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05" tabRatio="586" activeTab="0"/>
  </bookViews>
  <sheets>
    <sheet name="Order Form 2018" sheetId="1" r:id="rId1"/>
    <sheet name="Sheet1" sheetId="2" r:id="rId2"/>
  </sheets>
  <definedNames/>
  <calcPr fullCalcOnLoad="1"/>
</workbook>
</file>

<file path=xl/sharedStrings.xml><?xml version="1.0" encoding="utf-8"?>
<sst xmlns="http://schemas.openxmlformats.org/spreadsheetml/2006/main" count="166" uniqueCount="150">
  <si>
    <t xml:space="preserve"> LF20</t>
  </si>
  <si>
    <t xml:space="preserve"> Stroke Play Horizontal                                  </t>
  </si>
  <si>
    <t xml:space="preserve"> IT</t>
  </si>
  <si>
    <t xml:space="preserve"> Match Play 8                                                    </t>
  </si>
  <si>
    <t xml:space="preserve"> TIT</t>
  </si>
  <si>
    <t xml:space="preserve"> PAHH</t>
  </si>
  <si>
    <t xml:space="preserve"> Pro Am Hole by Hole                                              </t>
  </si>
  <si>
    <t xml:space="preserve"> Summary                                                  </t>
  </si>
  <si>
    <t xml:space="preserve"> 2-5 Player Totals                                   </t>
  </si>
  <si>
    <t xml:space="preserve"> Stroke Play Vertical                                   </t>
  </si>
  <si>
    <t xml:space="preserve"> VMP</t>
  </si>
  <si>
    <t xml:space="preserve"> Versatile Match Play                                             </t>
  </si>
  <si>
    <t xml:space="preserve"> Match Play 16                                        </t>
  </si>
  <si>
    <t xml:space="preserve"> R300</t>
  </si>
  <si>
    <t xml:space="preserve"> Raffle 300 Chances                                              </t>
  </si>
  <si>
    <t xml:space="preserve"> Multi-Purpose Line                                      </t>
  </si>
  <si>
    <t xml:space="preserve"> 5F</t>
  </si>
  <si>
    <t xml:space="preserve"> 9 Hole Match Play - 5 or 6 Rounds                      </t>
  </si>
  <si>
    <t xml:space="preserve"> 6F</t>
  </si>
  <si>
    <t xml:space="preserve"> 9 Hole Match Play - 6 or 7 Rounds                      </t>
  </si>
  <si>
    <t xml:space="preserve"> Raffle 100 Chance                                      </t>
  </si>
  <si>
    <t xml:space="preserve"> F8C</t>
  </si>
  <si>
    <t xml:space="preserve"> Hole by Hole Versatile                                   </t>
  </si>
  <si>
    <t xml:space="preserve"> Enter Total Quantity of Forms Here                     </t>
  </si>
  <si>
    <t>13M</t>
  </si>
  <si>
    <t xml:space="preserve"> Mate Totals Versatile                                      </t>
  </si>
  <si>
    <t xml:space="preserve"> See Chart For Unit Cost and Enter Here        </t>
  </si>
  <si>
    <t xml:space="preserve"> Multiply Quantity x Unit Cost and Enter Here</t>
  </si>
  <si>
    <t>14M</t>
  </si>
  <si>
    <t xml:space="preserve"> Sign-Up Sheet                                                </t>
  </si>
  <si>
    <t>each</t>
  </si>
  <si>
    <t>SC-F</t>
  </si>
  <si>
    <t>SC-B</t>
  </si>
  <si>
    <t xml:space="preserve"> NPC</t>
  </si>
  <si>
    <t xml:space="preserve"> LDC</t>
  </si>
  <si>
    <t xml:space="preserve"> NLC</t>
  </si>
  <si>
    <t xml:space="preserve"> LF</t>
  </si>
  <si>
    <t xml:space="preserve"> Totals 40 Players</t>
  </si>
  <si>
    <t xml:space="preserve"> 5PTP</t>
  </si>
  <si>
    <t xml:space="preserve"> T40</t>
  </si>
  <si>
    <t xml:space="preserve"> 54 Hole Totals       </t>
  </si>
  <si>
    <t xml:space="preserve"> Versatile Team Total</t>
  </si>
  <si>
    <t xml:space="preserve"> TGN</t>
  </si>
  <si>
    <t xml:space="preserve"> TP4</t>
  </si>
  <si>
    <t xml:space="preserve"> Team / Individual Totals</t>
  </si>
  <si>
    <t xml:space="preserve"> Totals Gross &amp; Net</t>
  </si>
  <si>
    <t>M5</t>
  </si>
  <si>
    <t>M3</t>
  </si>
  <si>
    <t>$3.50 each</t>
  </si>
  <si>
    <t xml:space="preserve"> PMFT</t>
  </si>
  <si>
    <t>Club:</t>
  </si>
  <si>
    <t>Address:</t>
  </si>
  <si>
    <t>City:</t>
  </si>
  <si>
    <t>Phone:</t>
  </si>
  <si>
    <t>Fax:</t>
  </si>
  <si>
    <t xml:space="preserve"> 3 Rounds &amp; Total</t>
  </si>
  <si>
    <t xml:space="preserve"> Hole by Hole Versatile                                       </t>
  </si>
  <si>
    <t xml:space="preserve"> 8F</t>
  </si>
  <si>
    <t xml:space="preserve"> Individual Totals</t>
  </si>
  <si>
    <t xml:space="preserve"> 20 Lines, 1" high</t>
  </si>
  <si>
    <t>MARKERS - PENS - OPEN STOCK</t>
  </si>
  <si>
    <t>INK</t>
  </si>
  <si>
    <t xml:space="preserve"> Enter Total Quantity of Forms 1 Thru 17</t>
  </si>
  <si>
    <t xml:space="preserve"> See Chart for Unit Cost and Enter Here</t>
  </si>
  <si>
    <t xml:space="preserve"> 9 Hole Match Play - 8 Teams, 7 or 8 Rounds</t>
  </si>
  <si>
    <t>Acct#</t>
  </si>
  <si>
    <t>C470</t>
  </si>
  <si>
    <t>MC / VISA / AMEX</t>
  </si>
  <si>
    <t>Bill To:</t>
  </si>
  <si>
    <t>Total Due</t>
  </si>
  <si>
    <t>ZMK</t>
  </si>
  <si>
    <t>MMK</t>
  </si>
  <si>
    <t xml:space="preserve"> Mate Totals Versatile</t>
  </si>
  <si>
    <t>S / H</t>
  </si>
  <si>
    <t>n/a</t>
  </si>
  <si>
    <t>CT residents add 6.35% sales tax or Tax ID#__________________</t>
  </si>
  <si>
    <t>PMK</t>
  </si>
  <si>
    <t xml:space="preserve"> Marvy Marker Kit                                     $79.00</t>
  </si>
  <si>
    <t>State/Zip:</t>
  </si>
  <si>
    <t>ORDER DATE:</t>
  </si>
  <si>
    <t xml:space="preserve"> CHAP</t>
  </si>
  <si>
    <t xml:space="preserve"> Pilot Marker Kit                                        $66.00</t>
  </si>
  <si>
    <t xml:space="preserve"> Z8C</t>
  </si>
  <si>
    <t>SK</t>
  </si>
  <si>
    <t xml:space="preserve"> LPC</t>
  </si>
  <si>
    <t>CSP</t>
  </si>
  <si>
    <t xml:space="preserve"> Line Form (11"x17")            50 for $50.00</t>
  </si>
  <si>
    <t xml:space="preserve"> T88</t>
  </si>
  <si>
    <t xml:space="preserve"> 8 Player - 8 Scoring boxes</t>
  </si>
  <si>
    <t xml:space="preserve"> Team Play 4-man                25 for $15.00</t>
  </si>
  <si>
    <t xml:space="preserve"> 8 Player/Team Match Play with Consolation                 </t>
  </si>
  <si>
    <t xml:space="preserve"> Shotgun                                                </t>
  </si>
  <si>
    <t>SCORING FORMS   17.5" x 22.5"  and  22.5" x 17.5"</t>
  </si>
  <si>
    <t>SCORING FORMS   22.5" X 35"  and  35" x 22.5"</t>
  </si>
  <si>
    <t xml:space="preserve"> Team Play College  (22.5" x 27.5")</t>
  </si>
  <si>
    <t xml:space="preserve"> Charlie Chaplin Cards (50pack)         $8.00 ea.</t>
  </si>
  <si>
    <t>Email:</t>
  </si>
  <si>
    <t>PILOT</t>
  </si>
  <si>
    <t>GLD</t>
  </si>
  <si>
    <t>SLV</t>
  </si>
  <si>
    <t>$3.00 each</t>
  </si>
  <si>
    <t>ZIG-3</t>
  </si>
  <si>
    <t>Insured</t>
  </si>
  <si>
    <t xml:space="preserve"> </t>
  </si>
  <si>
    <t>Zig5</t>
  </si>
  <si>
    <t>Zig3</t>
  </si>
  <si>
    <t>Z3K</t>
  </si>
  <si>
    <t xml:space="preserve"> Zig 3.5mm Kit (10 markers)                     $28.00</t>
  </si>
  <si>
    <t xml:space="preserve"> Zig 5.0mm Marker Kit (20 markers)         $55.00</t>
  </si>
  <si>
    <t xml:space="preserve"> Calligraphy Starter Pack                         $40.00</t>
  </si>
  <si>
    <t xml:space="preserve"> Zig 8 Color Marker Kit                              $24.00</t>
  </si>
  <si>
    <t>UPS</t>
  </si>
  <si>
    <t>S6K</t>
  </si>
  <si>
    <r>
      <t xml:space="preserve">$35.00 MINIMUM ORDER  -  </t>
    </r>
    <r>
      <rPr>
        <sz val="10"/>
        <rFont val="Arial"/>
        <family val="2"/>
      </rPr>
      <t>Make checks payable to…</t>
    </r>
    <r>
      <rPr>
        <sz val="10"/>
        <rFont val="Arial"/>
        <family val="2"/>
      </rPr>
      <t>PRESTIGE TOURNAMENT SUPPLIES, LLC</t>
    </r>
  </si>
  <si>
    <t>Credit Card payments can be made at www.pts85.com - Click on Pay By Credit Card logo.  Next, click on "PayPal Secure Payments". Please enter Club Name &amp; Phone Number in "Item Description".  Then, enter Total Due in "Item Price". Next, either log into your PayPal account or click "Don't Have PayPal account" and enter credit card info. Finally, review &amp; confirm.</t>
  </si>
  <si>
    <t xml:space="preserve">        1-49       $2.50 ea.</t>
  </si>
  <si>
    <t xml:space="preserve">      50-99       $2.35 ea.</t>
  </si>
  <si>
    <t xml:space="preserve">    150-199      $2.00 ea.</t>
  </si>
  <si>
    <t xml:space="preserve">    100-149      $2.20 ea.</t>
  </si>
  <si>
    <t xml:space="preserve">         1-39        $4.00 ea.</t>
  </si>
  <si>
    <t xml:space="preserve">       40-79        $3.90 ea.</t>
  </si>
  <si>
    <t xml:space="preserve">       80-99        $3.75 ea.</t>
  </si>
  <si>
    <t xml:space="preserve">   100-199        $3.40 ea.</t>
  </si>
  <si>
    <t xml:space="preserve">   200 plus       $3.00 ea.</t>
  </si>
  <si>
    <t>doz</t>
  </si>
  <si>
    <t>2018 PRICE LIST   -   ORDER FORM   -   INVOICE #</t>
  </si>
  <si>
    <t>SHIP DATE:</t>
  </si>
  <si>
    <t>Quantity Pricing</t>
  </si>
  <si>
    <t>RED</t>
  </si>
  <si>
    <t>BLK</t>
  </si>
  <si>
    <t>GRN</t>
  </si>
  <si>
    <t>11 ASSISI WAY  -  NORWALK, CT 06851  -  (203) 846-0583  -  BOB@PTS85.com</t>
  </si>
  <si>
    <t>from this section</t>
  </si>
  <si>
    <t>total of all scoresheets</t>
  </si>
  <si>
    <t xml:space="preserve">    200 plus     $1.75 ea.</t>
  </si>
  <si>
    <t>Pricing is based on</t>
  </si>
  <si>
    <t xml:space="preserve">Input per sheet price in </t>
  </si>
  <si>
    <t>the yellow box below</t>
  </si>
  <si>
    <t>BLUE</t>
  </si>
  <si>
    <t xml:space="preserve"> LCS</t>
  </si>
  <si>
    <t xml:space="preserve"> Laminated Club Storage Form         $25.00 ea.</t>
  </si>
  <si>
    <t>OTHER ITEMS</t>
  </si>
  <si>
    <t xml:space="preserve"> LCAL</t>
  </si>
  <si>
    <t xml:space="preserve"> Laminated Calendar Form                $25.00 ea.</t>
  </si>
  <si>
    <t xml:space="preserve"> Pari-Mutual Betting (2000 tickets)     $20.00 ea.</t>
  </si>
  <si>
    <t xml:space="preserve"> Nearest To Pin Cards (50pack)        $10.00 ea.</t>
  </si>
  <si>
    <t xml:space="preserve"> Longest Drive Cards (50pack)           $10.00 ea.</t>
  </si>
  <si>
    <t xml:space="preserve"> Nearest to Line Cards (50pack)        $10.00 ea.</t>
  </si>
  <si>
    <t xml:space="preserve"> Longest Putt Cards (50pack)             $10.00 ea.</t>
  </si>
  <si>
    <t xml:space="preserve"> Sharpie 6mm Marker Kit                          $42.00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</si>
</sst>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7">
    <font>
      <sz val="10"/>
      <name val="Arial"/>
      <family val="0"/>
    </font>
    <font>
      <sz val="11"/>
      <color indexed="8"/>
      <name val="Calibri"/>
      <family val="2"/>
    </font>
    <font>
      <u val="single"/>
      <sz val="10"/>
      <color indexed="12"/>
      <name val="Arial"/>
      <family val="2"/>
    </font>
    <font>
      <sz val="11"/>
      <name val="Arial"/>
      <family val="2"/>
    </font>
    <font>
      <b/>
      <sz val="11"/>
      <name val="Arial"/>
      <family val="2"/>
    </font>
    <font>
      <b/>
      <sz val="9"/>
      <name val="Arial"/>
      <family val="2"/>
    </font>
    <font>
      <sz val="9"/>
      <name val="Arial"/>
      <family val="2"/>
    </font>
    <font>
      <sz val="8"/>
      <name val="Arial"/>
      <family val="2"/>
    </font>
    <font>
      <b/>
      <sz val="8"/>
      <name val="Arial"/>
      <family val="2"/>
    </font>
    <font>
      <b/>
      <u val="single"/>
      <sz val="10"/>
      <name val="Arial"/>
      <family val="2"/>
    </font>
    <font>
      <b/>
      <sz val="10"/>
      <name val="Arial"/>
      <family val="2"/>
    </font>
    <font>
      <sz val="12"/>
      <name val="Arial"/>
      <family val="2"/>
    </font>
    <font>
      <b/>
      <sz val="12"/>
      <name val="Arial"/>
      <family val="2"/>
    </font>
    <font>
      <b/>
      <sz val="9"/>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
      <patternFill patternType="solid">
        <fgColor rgb="FFFFFF66"/>
        <bgColor indexed="64"/>
      </patternFill>
    </fill>
    <fill>
      <patternFill patternType="solid">
        <fgColor theme="4" tint="-0.24997000396251678"/>
        <bgColor indexed="64"/>
      </patternFill>
    </fill>
    <fill>
      <patternFill patternType="solid">
        <fgColor rgb="FF99FF33"/>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9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medium"/>
      <top style="medium"/>
      <bottom style="medium"/>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right/>
      <top style="thin"/>
      <bottom style="thin"/>
    </border>
    <border>
      <left style="medium"/>
      <right style="thin"/>
      <top/>
      <bottom style="thin"/>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right/>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right style="double"/>
      <top style="thin"/>
      <bottom style="thin"/>
    </border>
    <border>
      <left style="medium"/>
      <right/>
      <top/>
      <bottom style="thin"/>
    </border>
    <border>
      <left/>
      <right style="thin">
        <color rgb="FF000000"/>
      </right>
      <top style="thin"/>
      <bottom style="thin"/>
    </border>
    <border>
      <left/>
      <right style="thin"/>
      <top/>
      <bottom style="thin"/>
    </border>
    <border>
      <left style="medium"/>
      <right/>
      <top style="thin"/>
      <bottom style="thin"/>
    </border>
    <border>
      <left/>
      <right style="thin"/>
      <top style="thin"/>
      <bottom style="thin"/>
    </border>
    <border>
      <left style="thin"/>
      <right style="thin"/>
      <top/>
      <bottom style="thin"/>
    </border>
    <border>
      <left style="thin"/>
      <right style="medium"/>
      <top/>
      <bottom style="thin"/>
    </border>
    <border>
      <left/>
      <right style="medium"/>
      <top style="thin"/>
      <bottom style="thin"/>
    </border>
    <border>
      <left style="medium"/>
      <right/>
      <top/>
      <bottom style="medium"/>
    </border>
    <border>
      <left style="thin"/>
      <right/>
      <top style="thin"/>
      <bottom style="medium"/>
    </border>
    <border>
      <left/>
      <right/>
      <top style="thin"/>
      <bottom style="medium"/>
    </border>
    <border>
      <left/>
      <right style="thin"/>
      <top style="thin"/>
      <bottom style="medium"/>
    </border>
    <border>
      <left style="thin"/>
      <right style="thin"/>
      <top/>
      <bottom style="medium"/>
    </border>
    <border>
      <left style="thin"/>
      <right style="medium"/>
      <top/>
      <bottom style="medium"/>
    </border>
    <border>
      <left style="medium"/>
      <right/>
      <top style="thin"/>
      <bottom style="medium"/>
    </border>
    <border>
      <left style="medium"/>
      <right style="thin"/>
      <top style="medium"/>
      <bottom style="thin"/>
    </border>
    <border>
      <left style="thin"/>
      <right style="medium"/>
      <top style="medium"/>
      <bottom style="thin"/>
    </border>
    <border>
      <left style="medium"/>
      <right/>
      <top/>
      <bottom/>
    </border>
    <border>
      <left style="medium"/>
      <right style="medium"/>
      <top/>
      <bottom style="medium"/>
    </border>
    <border>
      <left/>
      <right style="double">
        <color indexed="8"/>
      </right>
      <top style="thin"/>
      <bottom/>
    </border>
    <border>
      <left style="double"/>
      <right/>
      <top style="thin"/>
      <bottom style="thin"/>
    </border>
    <border>
      <left style="double"/>
      <right/>
      <top style="thin"/>
      <bottom/>
    </border>
    <border>
      <left/>
      <right/>
      <top style="thin"/>
      <bottom/>
    </border>
    <border>
      <left/>
      <right style="thin"/>
      <top style="thin"/>
      <bottom/>
    </border>
    <border>
      <left style="medium"/>
      <right/>
      <top style="medium"/>
      <bottom style="thin"/>
    </border>
    <border>
      <left/>
      <right style="medium"/>
      <top style="thin"/>
      <bottom style="medium"/>
    </border>
    <border>
      <left style="medium"/>
      <right/>
      <top style="medium"/>
      <bottom style="medium"/>
    </border>
    <border>
      <left/>
      <right style="medium"/>
      <top style="medium"/>
      <bottom style="medium"/>
    </border>
    <border>
      <left/>
      <right/>
      <top/>
      <bottom style="medium"/>
    </border>
    <border>
      <left style="double"/>
      <right/>
      <top style="double"/>
      <bottom style="thin"/>
    </border>
    <border>
      <left/>
      <right/>
      <top style="double"/>
      <bottom style="thin"/>
    </border>
    <border>
      <left/>
      <right style="double"/>
      <top style="double"/>
      <bottom style="thin"/>
    </border>
    <border>
      <left/>
      <right style="double">
        <color indexed="8"/>
      </right>
      <top style="thin"/>
      <bottom style="thin"/>
    </border>
    <border>
      <left/>
      <right style="thin"/>
      <top style="double"/>
      <bottom style="thin"/>
    </border>
    <border>
      <left style="double"/>
      <right/>
      <top style="thin"/>
      <bottom style="double"/>
    </border>
    <border>
      <left/>
      <right/>
      <top style="thin"/>
      <bottom style="double"/>
    </border>
    <border>
      <left/>
      <right style="double">
        <color indexed="8"/>
      </right>
      <top style="thin"/>
      <bottom style="double"/>
    </border>
    <border>
      <left style="thin"/>
      <right/>
      <top style="thin"/>
      <bottom/>
    </border>
    <border>
      <left style="medium"/>
      <right/>
      <top style="medium"/>
      <bottom/>
    </border>
    <border>
      <left/>
      <right/>
      <top style="medium"/>
      <bottom/>
    </border>
    <border>
      <left/>
      <right style="medium"/>
      <top style="medium"/>
      <bottom/>
    </border>
    <border>
      <left/>
      <right style="medium"/>
      <top/>
      <bottom style="medium"/>
    </border>
    <border>
      <left/>
      <right style="double"/>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5">
    <xf numFmtId="0" fontId="0" fillId="0" borderId="0" xfId="0" applyAlignment="1">
      <alignment/>
    </xf>
    <xf numFmtId="0" fontId="3" fillId="0" borderId="0" xfId="0" applyFont="1" applyFill="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11" xfId="0" applyFont="1" applyFill="1" applyBorder="1" applyAlignment="1">
      <alignment horizontal="left" vertical="center"/>
    </xf>
    <xf numFmtId="0" fontId="5" fillId="0" borderId="12" xfId="0" applyNumberFormat="1" applyFont="1" applyFill="1" applyBorder="1" applyAlignment="1" applyProtection="1">
      <alignment horizontal="center" vertical="center"/>
      <protection hidden="1"/>
    </xf>
    <xf numFmtId="0" fontId="6" fillId="0" borderId="13" xfId="0" applyNumberFormat="1" applyFont="1" applyFill="1" applyBorder="1" applyAlignment="1" applyProtection="1">
      <alignment horizontal="center" vertical="center"/>
      <protection hidden="1" locked="0"/>
    </xf>
    <xf numFmtId="0" fontId="5" fillId="0" borderId="12" xfId="0" applyFont="1" applyFill="1" applyBorder="1" applyAlignment="1" applyProtection="1">
      <alignment horizontal="left" vertical="center"/>
      <protection hidden="1"/>
    </xf>
    <xf numFmtId="0" fontId="6" fillId="0" borderId="14" xfId="0" applyFont="1" applyFill="1" applyBorder="1" applyAlignment="1" applyProtection="1">
      <alignment horizontal="center" vertical="center"/>
      <protection hidden="1" locked="0"/>
    </xf>
    <xf numFmtId="44" fontId="6" fillId="0" borderId="15" xfId="44" applyFont="1" applyFill="1" applyBorder="1" applyAlignment="1" applyProtection="1">
      <alignment horizontal="left" vertical="center"/>
      <protection hidden="1"/>
    </xf>
    <xf numFmtId="0" fontId="6" fillId="0" borderId="16" xfId="0" applyNumberFormat="1" applyFont="1" applyFill="1" applyBorder="1" applyAlignment="1" applyProtection="1">
      <alignment horizontal="center" vertical="center"/>
      <protection hidden="1" locked="0"/>
    </xf>
    <xf numFmtId="0" fontId="5" fillId="0" borderId="17" xfId="0" applyFont="1" applyFill="1" applyBorder="1" applyAlignment="1" applyProtection="1">
      <alignment horizontal="left" vertical="center"/>
      <protection hidden="1"/>
    </xf>
    <xf numFmtId="0" fontId="6" fillId="0" borderId="18" xfId="0" applyFont="1" applyFill="1" applyBorder="1" applyAlignment="1" applyProtection="1">
      <alignment horizontal="center" vertical="center"/>
      <protection hidden="1"/>
    </xf>
    <xf numFmtId="44" fontId="6" fillId="0" borderId="19" xfId="44" applyFont="1" applyFill="1" applyBorder="1" applyAlignment="1" applyProtection="1">
      <alignment horizontal="left" vertical="center"/>
      <protection hidden="1"/>
    </xf>
    <xf numFmtId="0" fontId="5" fillId="0" borderId="20" xfId="0" applyFont="1" applyFill="1" applyBorder="1" applyAlignment="1" applyProtection="1">
      <alignment horizontal="left" vertical="center"/>
      <protection hidden="1"/>
    </xf>
    <xf numFmtId="0" fontId="6" fillId="0" borderId="21" xfId="0" applyFont="1" applyFill="1" applyBorder="1" applyAlignment="1" applyProtection="1">
      <alignment horizontal="center" vertical="center"/>
      <protection hidden="1"/>
    </xf>
    <xf numFmtId="44" fontId="6" fillId="0" borderId="22" xfId="44" applyFont="1" applyFill="1" applyBorder="1" applyAlignment="1" applyProtection="1">
      <alignment horizontal="left" vertical="center"/>
      <protection hidden="1"/>
    </xf>
    <xf numFmtId="0" fontId="5" fillId="0" borderId="14" xfId="0" applyFont="1" applyFill="1" applyBorder="1" applyAlignment="1" applyProtection="1">
      <alignment horizontal="center" vertical="center"/>
      <protection hidden="1"/>
    </xf>
    <xf numFmtId="0" fontId="6" fillId="0" borderId="14" xfId="0" applyFont="1" applyFill="1" applyBorder="1" applyAlignment="1" applyProtection="1">
      <alignment horizontal="left" vertical="center"/>
      <protection hidden="1"/>
    </xf>
    <xf numFmtId="44" fontId="6" fillId="0" borderId="15" xfId="44"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8" fontId="6" fillId="0" borderId="14" xfId="0" applyNumberFormat="1"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locked="0"/>
    </xf>
    <xf numFmtId="0" fontId="5" fillId="0" borderId="20" xfId="0" applyFont="1" applyFill="1" applyBorder="1" applyAlignment="1" applyProtection="1">
      <alignment horizontal="center" vertical="center"/>
      <protection hidden="1"/>
    </xf>
    <xf numFmtId="8" fontId="6" fillId="0" borderId="21" xfId="0" applyNumberFormat="1"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locked="0"/>
    </xf>
    <xf numFmtId="0" fontId="0" fillId="0" borderId="14" xfId="0" applyFont="1" applyFill="1" applyBorder="1" applyAlignment="1" applyProtection="1">
      <alignment horizontal="center" vertical="center"/>
      <protection hidden="1"/>
    </xf>
    <xf numFmtId="44" fontId="0" fillId="0" borderId="15" xfId="44" applyFont="1" applyFill="1" applyBorder="1" applyAlignment="1" applyProtection="1">
      <alignment horizontal="left" vertical="center"/>
      <protection hidden="1"/>
    </xf>
    <xf numFmtId="0" fontId="0" fillId="0" borderId="21" xfId="0" applyFont="1" applyFill="1" applyBorder="1" applyAlignment="1" applyProtection="1">
      <alignment horizontal="center" vertical="center"/>
      <protection hidden="1"/>
    </xf>
    <xf numFmtId="44" fontId="0" fillId="0" borderId="22" xfId="44" applyFont="1" applyFill="1" applyBorder="1" applyAlignment="1" applyProtection="1">
      <alignment horizontal="left" vertical="center"/>
      <protection hidden="1"/>
    </xf>
    <xf numFmtId="6" fontId="6" fillId="0" borderId="25" xfId="0" applyNumberFormat="1" applyFont="1" applyFill="1" applyBorder="1" applyAlignment="1" applyProtection="1">
      <alignment horizontal="left" vertical="center"/>
      <protection hidden="1"/>
    </xf>
    <xf numFmtId="6" fontId="6" fillId="0" borderId="26" xfId="0" applyNumberFormat="1" applyFont="1" applyFill="1" applyBorder="1" applyAlignment="1" applyProtection="1">
      <alignment horizontal="left" vertical="center"/>
      <protection hidden="1"/>
    </xf>
    <xf numFmtId="6" fontId="6" fillId="0" borderId="27" xfId="0" applyNumberFormat="1" applyFont="1" applyFill="1" applyBorder="1" applyAlignment="1" applyProtection="1">
      <alignment horizontal="left" vertical="center"/>
      <protection hidden="1"/>
    </xf>
    <xf numFmtId="0" fontId="0" fillId="0" borderId="28" xfId="0" applyFont="1" applyFill="1" applyBorder="1" applyAlignment="1" applyProtection="1">
      <alignment horizontal="center" vertical="center"/>
      <protection hidden="1" locked="0"/>
    </xf>
    <xf numFmtId="44" fontId="6" fillId="0" borderId="29" xfId="44"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protection hidden="1"/>
    </xf>
    <xf numFmtId="0" fontId="6" fillId="0" borderId="30" xfId="0" applyFont="1" applyFill="1" applyBorder="1" applyAlignment="1" applyProtection="1">
      <alignment horizontal="left" vertical="center"/>
      <protection hidden="1"/>
    </xf>
    <xf numFmtId="0" fontId="5" fillId="0" borderId="31" xfId="0" applyFont="1" applyBorder="1" applyAlignment="1" applyProtection="1">
      <alignment horizontal="center" vertical="center"/>
      <protection hidden="1"/>
    </xf>
    <xf numFmtId="6" fontId="6" fillId="0" borderId="13" xfId="0" applyNumberFormat="1" applyFont="1" applyBorder="1" applyAlignment="1" applyProtection="1">
      <alignment horizontal="left" vertical="center"/>
      <protection hidden="1"/>
    </xf>
    <xf numFmtId="6" fontId="6" fillId="0" borderId="16" xfId="0" applyNumberFormat="1" applyFont="1" applyBorder="1" applyAlignment="1" applyProtection="1">
      <alignment horizontal="left" vertical="center"/>
      <protection hidden="1"/>
    </xf>
    <xf numFmtId="6" fontId="6" fillId="0" borderId="32" xfId="0" applyNumberFormat="1" applyFont="1" applyBorder="1" applyAlignment="1" applyProtection="1">
      <alignment horizontal="left" vertical="center"/>
      <protection hidden="1"/>
    </xf>
    <xf numFmtId="0" fontId="0" fillId="0" borderId="33" xfId="0" applyFont="1" applyBorder="1" applyAlignment="1" applyProtection="1">
      <alignment horizontal="center" vertical="center"/>
      <protection hidden="1" locked="0"/>
    </xf>
    <xf numFmtId="0" fontId="5" fillId="0" borderId="34" xfId="0" applyFont="1" applyFill="1" applyBorder="1" applyAlignment="1" applyProtection="1">
      <alignment horizontal="center" vertical="center"/>
      <protection hidden="1"/>
    </xf>
    <xf numFmtId="6" fontId="6" fillId="0" borderId="13" xfId="0" applyNumberFormat="1" applyFont="1" applyFill="1" applyBorder="1" applyAlignment="1" applyProtection="1">
      <alignment horizontal="left" vertical="center"/>
      <protection hidden="1"/>
    </xf>
    <xf numFmtId="6" fontId="6" fillId="0" borderId="16" xfId="0" applyNumberFormat="1" applyFont="1" applyFill="1" applyBorder="1" applyAlignment="1" applyProtection="1">
      <alignment horizontal="left" vertical="center"/>
      <protection hidden="1"/>
    </xf>
    <xf numFmtId="6" fontId="6" fillId="0" borderId="35" xfId="0" applyNumberFormat="1" applyFont="1" applyFill="1" applyBorder="1" applyAlignment="1" applyProtection="1">
      <alignment horizontal="left" vertical="center"/>
      <protection hidden="1"/>
    </xf>
    <xf numFmtId="0" fontId="0" fillId="0" borderId="14" xfId="0" applyFont="1" applyFill="1" applyBorder="1" applyAlignment="1" applyProtection="1">
      <alignment horizontal="center" vertical="center"/>
      <protection hidden="1" locked="0"/>
    </xf>
    <xf numFmtId="0" fontId="0" fillId="0" borderId="36" xfId="0" applyFont="1" applyFill="1" applyBorder="1" applyAlignment="1" applyProtection="1">
      <alignment horizontal="center" vertical="center"/>
      <protection hidden="1" locked="0"/>
    </xf>
    <xf numFmtId="44" fontId="0" fillId="0" borderId="37" xfId="44" applyFont="1" applyFill="1" applyBorder="1" applyAlignment="1" applyProtection="1">
      <alignment horizontal="left" vertical="center"/>
      <protection hidden="1"/>
    </xf>
    <xf numFmtId="0" fontId="6" fillId="0" borderId="38" xfId="0" applyFont="1" applyFill="1" applyBorder="1" applyAlignment="1" applyProtection="1">
      <alignment horizontal="center" vertical="center"/>
      <protection hidden="1" locked="0"/>
    </xf>
    <xf numFmtId="0" fontId="6" fillId="0" borderId="37" xfId="0" applyFont="1" applyFill="1" applyBorder="1" applyAlignment="1" applyProtection="1">
      <alignment horizontal="center" vertical="center"/>
      <protection hidden="1" locked="0"/>
    </xf>
    <xf numFmtId="0" fontId="5" fillId="0" borderId="39" xfId="0" applyFont="1" applyFill="1" applyBorder="1" applyAlignment="1" applyProtection="1">
      <alignment horizontal="center" vertical="center"/>
      <protection hidden="1"/>
    </xf>
    <xf numFmtId="6" fontId="6" fillId="0" borderId="40" xfId="0" applyNumberFormat="1" applyFont="1" applyFill="1" applyBorder="1" applyAlignment="1" applyProtection="1">
      <alignment horizontal="left" vertical="center"/>
      <protection hidden="1"/>
    </xf>
    <xf numFmtId="6" fontId="6" fillId="0" borderId="41" xfId="0" applyNumberFormat="1" applyFont="1" applyFill="1" applyBorder="1" applyAlignment="1" applyProtection="1">
      <alignment horizontal="left" vertical="center"/>
      <protection hidden="1"/>
    </xf>
    <xf numFmtId="6" fontId="6" fillId="0" borderId="42" xfId="0" applyNumberFormat="1" applyFont="1" applyFill="1" applyBorder="1" applyAlignment="1" applyProtection="1">
      <alignment horizontal="left" vertical="center"/>
      <protection hidden="1"/>
    </xf>
    <xf numFmtId="0" fontId="0" fillId="0" borderId="43" xfId="0" applyFont="1" applyFill="1" applyBorder="1" applyAlignment="1" applyProtection="1">
      <alignment horizontal="center" vertical="center"/>
      <protection hidden="1" locked="0"/>
    </xf>
    <xf numFmtId="44" fontId="0" fillId="0" borderId="44" xfId="44" applyFont="1" applyFill="1" applyBorder="1" applyAlignment="1" applyProtection="1">
      <alignment horizontal="left" vertical="center"/>
      <protection hidden="1"/>
    </xf>
    <xf numFmtId="0" fontId="5" fillId="0" borderId="34" xfId="0" applyFont="1" applyFill="1" applyBorder="1" applyAlignment="1" applyProtection="1">
      <alignment horizontal="left" vertical="center"/>
      <protection hidden="1"/>
    </xf>
    <xf numFmtId="0" fontId="5" fillId="0" borderId="16" xfId="0" applyFont="1" applyFill="1" applyBorder="1" applyAlignment="1" applyProtection="1">
      <alignment horizontal="left" vertical="center"/>
      <protection hidden="1"/>
    </xf>
    <xf numFmtId="0" fontId="5" fillId="0" borderId="35" xfId="0" applyFont="1" applyFill="1" applyBorder="1" applyAlignment="1" applyProtection="1">
      <alignment horizontal="left" vertical="center"/>
      <protection hidden="1"/>
    </xf>
    <xf numFmtId="0" fontId="5" fillId="0" borderId="45" xfId="0" applyFont="1" applyFill="1" applyBorder="1" applyAlignment="1" applyProtection="1">
      <alignment horizontal="left" vertical="center"/>
      <protection hidden="1"/>
    </xf>
    <xf numFmtId="0" fontId="5" fillId="0" borderId="41" xfId="0" applyFont="1" applyFill="1" applyBorder="1" applyAlignment="1" applyProtection="1">
      <alignment horizontal="left" vertical="center"/>
      <protection hidden="1"/>
    </xf>
    <xf numFmtId="0" fontId="5" fillId="0" borderId="42" xfId="0" applyFont="1" applyFill="1" applyBorder="1" applyAlignment="1" applyProtection="1">
      <alignment horizontal="left" vertical="center"/>
      <protection hidden="1"/>
    </xf>
    <xf numFmtId="0" fontId="5" fillId="0" borderId="46" xfId="0" applyFont="1" applyFill="1" applyBorder="1" applyAlignment="1" applyProtection="1">
      <alignment horizontal="left" vertical="center"/>
      <protection hidden="1"/>
    </xf>
    <xf numFmtId="0" fontId="6" fillId="0" borderId="25" xfId="0" applyFont="1" applyFill="1" applyBorder="1" applyAlignment="1" applyProtection="1">
      <alignment horizontal="left" vertical="center"/>
      <protection hidden="1"/>
    </xf>
    <xf numFmtId="0" fontId="6" fillId="0" borderId="26" xfId="0" applyFont="1" applyFill="1" applyBorder="1" applyAlignment="1" applyProtection="1">
      <alignment horizontal="left" vertical="center"/>
      <protection hidden="1"/>
    </xf>
    <xf numFmtId="0" fontId="6" fillId="0" borderId="27" xfId="0" applyFont="1" applyFill="1" applyBorder="1" applyAlignment="1" applyProtection="1">
      <alignment horizontal="left" vertical="center"/>
      <protection hidden="1"/>
    </xf>
    <xf numFmtId="0" fontId="6" fillId="0" borderId="28" xfId="0" applyFont="1" applyFill="1" applyBorder="1" applyAlignment="1" applyProtection="1">
      <alignment horizontal="center" vertical="center"/>
      <protection hidden="1" locked="0"/>
    </xf>
    <xf numFmtId="44" fontId="6" fillId="0" borderId="47" xfId="44" applyFont="1" applyFill="1" applyBorder="1" applyAlignment="1" applyProtection="1">
      <alignment horizontal="left" vertical="center"/>
      <protection hidden="1"/>
    </xf>
    <xf numFmtId="0" fontId="9" fillId="0" borderId="48" xfId="52"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15" fontId="4" fillId="0" borderId="0" xfId="0" applyNumberFormat="1" applyFont="1" applyFill="1" applyBorder="1" applyAlignment="1">
      <alignment vertical="center"/>
    </xf>
    <xf numFmtId="0" fontId="6" fillId="0" borderId="40" xfId="0" applyFont="1" applyFill="1" applyBorder="1" applyAlignment="1" applyProtection="1">
      <alignment horizontal="left" vertical="center"/>
      <protection hidden="1"/>
    </xf>
    <xf numFmtId="0" fontId="6" fillId="0" borderId="41" xfId="0" applyFont="1" applyFill="1" applyBorder="1" applyAlignment="1" applyProtection="1">
      <alignment horizontal="left" vertical="center"/>
      <protection hidden="1"/>
    </xf>
    <xf numFmtId="0" fontId="6" fillId="0" borderId="42" xfId="0" applyFont="1" applyFill="1" applyBorder="1" applyAlignment="1" applyProtection="1">
      <alignment horizontal="left" vertical="center"/>
      <protection hidden="1"/>
    </xf>
    <xf numFmtId="0" fontId="6" fillId="0" borderId="21" xfId="0" applyFont="1" applyFill="1" applyBorder="1" applyAlignment="1" applyProtection="1">
      <alignment horizontal="center" vertical="center"/>
      <protection hidden="1" locked="0"/>
    </xf>
    <xf numFmtId="0" fontId="6" fillId="0" borderId="0" xfId="0" applyFont="1" applyFill="1" applyBorder="1" applyAlignment="1" applyProtection="1">
      <alignment vertical="center"/>
      <protection hidden="1"/>
    </xf>
    <xf numFmtId="0" fontId="10" fillId="0" borderId="0" xfId="0" applyFont="1" applyFill="1" applyAlignment="1">
      <alignment horizontal="left" vertical="center"/>
    </xf>
    <xf numFmtId="0" fontId="6" fillId="0" borderId="0" xfId="0" applyFont="1" applyFill="1" applyAlignment="1" applyProtection="1">
      <alignment horizontal="left" vertical="center"/>
      <protection hidden="1" locked="0"/>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0" fontId="11" fillId="0" borderId="0" xfId="0" applyFont="1" applyFill="1" applyBorder="1" applyAlignment="1">
      <alignment vertical="center"/>
    </xf>
    <xf numFmtId="0" fontId="7" fillId="0" borderId="24" xfId="0" applyFont="1" applyFill="1" applyBorder="1" applyAlignment="1" applyProtection="1">
      <alignment horizontal="left" vertical="center"/>
      <protection hidden="1" locked="0"/>
    </xf>
    <xf numFmtId="0" fontId="7" fillId="0" borderId="16" xfId="0" applyFont="1" applyFill="1" applyBorder="1" applyAlignment="1" applyProtection="1">
      <alignment horizontal="left" vertical="center"/>
      <protection hidden="1" locked="0"/>
    </xf>
    <xf numFmtId="0" fontId="7" fillId="0" borderId="0" xfId="0" applyFont="1" applyFill="1" applyBorder="1" applyAlignment="1" applyProtection="1">
      <alignment horizontal="left" vertical="center"/>
      <protection hidden="1" locked="0"/>
    </xf>
    <xf numFmtId="49" fontId="7" fillId="0" borderId="11" xfId="0" applyNumberFormat="1" applyFont="1" applyFill="1" applyBorder="1" applyAlignment="1" applyProtection="1">
      <alignment horizontal="left" vertical="center"/>
      <protection hidden="1" locked="0"/>
    </xf>
    <xf numFmtId="0" fontId="10" fillId="0" borderId="0" xfId="0" applyFont="1" applyFill="1" applyBorder="1" applyAlignment="1">
      <alignment vertical="center" wrapText="1"/>
    </xf>
    <xf numFmtId="0" fontId="7" fillId="0" borderId="0" xfId="0" applyFont="1" applyFill="1" applyBorder="1" applyAlignment="1" applyProtection="1">
      <alignment vertical="center"/>
      <protection hidden="1" locked="0"/>
    </xf>
    <xf numFmtId="49" fontId="10" fillId="0" borderId="11" xfId="0" applyNumberFormat="1" applyFont="1" applyFill="1" applyBorder="1" applyAlignment="1" applyProtection="1">
      <alignment horizontal="center" vertical="center"/>
      <protection hidden="1" locked="0"/>
    </xf>
    <xf numFmtId="49" fontId="7" fillId="0" borderId="0" xfId="0"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7" fillId="0" borderId="0" xfId="0" applyFont="1" applyFill="1" applyBorder="1" applyAlignment="1" applyProtection="1">
      <alignment horizontal="center" vertical="center"/>
      <protection hidden="1" locked="0"/>
    </xf>
    <xf numFmtId="0" fontId="12" fillId="0" borderId="49" xfId="0" applyFont="1" applyFill="1" applyBorder="1" applyAlignment="1" applyProtection="1">
      <alignment vertical="center"/>
      <protection hidden="1" locked="0"/>
    </xf>
    <xf numFmtId="49" fontId="7" fillId="0" borderId="0" xfId="0" applyNumberFormat="1" applyFont="1" applyFill="1" applyBorder="1" applyAlignment="1" applyProtection="1">
      <alignment vertical="center"/>
      <protection hidden="1" locked="0"/>
    </xf>
    <xf numFmtId="0" fontId="8" fillId="0" borderId="0" xfId="0" applyFont="1" applyFill="1" applyAlignment="1" applyProtection="1">
      <alignment vertical="center"/>
      <protection hidden="1" locked="0"/>
    </xf>
    <xf numFmtId="0" fontId="7" fillId="0" borderId="16" xfId="0" applyFont="1" applyFill="1" applyBorder="1" applyAlignment="1" applyProtection="1">
      <alignment vertical="center"/>
      <protection hidden="1" locked="0"/>
    </xf>
    <xf numFmtId="0" fontId="6" fillId="0" borderId="13"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protection hidden="1"/>
    </xf>
    <xf numFmtId="0" fontId="6" fillId="0" borderId="35" xfId="0" applyFont="1" applyFill="1" applyBorder="1" applyAlignment="1" applyProtection="1">
      <alignment horizontal="left" vertical="center"/>
      <protection hidden="1"/>
    </xf>
    <xf numFmtId="6" fontId="6" fillId="0" borderId="21" xfId="0" applyNumberFormat="1" applyFont="1" applyFill="1" applyBorder="1" applyAlignment="1" applyProtection="1">
      <alignment horizontal="center" vertical="center"/>
      <protection hidden="1"/>
    </xf>
    <xf numFmtId="0" fontId="46" fillId="33" borderId="14" xfId="0" applyFont="1" applyFill="1" applyBorder="1" applyAlignment="1" applyProtection="1">
      <alignment horizontal="center" vertical="center"/>
      <protection hidden="1"/>
    </xf>
    <xf numFmtId="0" fontId="46" fillId="34" borderId="14" xfId="0" applyFont="1" applyFill="1" applyBorder="1" applyAlignment="1" applyProtection="1">
      <alignment horizontal="center" vertical="center"/>
      <protection hidden="1"/>
    </xf>
    <xf numFmtId="0" fontId="46" fillId="35" borderId="14" xfId="0" applyFont="1" applyFill="1" applyBorder="1" applyAlignment="1" applyProtection="1">
      <alignment horizontal="center" vertical="center"/>
      <protection hidden="1"/>
    </xf>
    <xf numFmtId="0" fontId="7" fillId="36" borderId="30" xfId="0" applyNumberFormat="1" applyFont="1" applyFill="1" applyBorder="1" applyAlignment="1" applyProtection="1">
      <alignment horizontal="left" vertical="center"/>
      <protection hidden="1"/>
    </xf>
    <xf numFmtId="0" fontId="7" fillId="36" borderId="50" xfId="0" applyFont="1" applyFill="1" applyBorder="1" applyAlignment="1" applyProtection="1">
      <alignment horizontal="left" vertical="center"/>
      <protection hidden="1"/>
    </xf>
    <xf numFmtId="0" fontId="8" fillId="36" borderId="51" xfId="0" applyNumberFormat="1" applyFont="1" applyFill="1" applyBorder="1" applyAlignment="1" applyProtection="1">
      <alignment horizontal="left" vertical="center"/>
      <protection hidden="1"/>
    </xf>
    <xf numFmtId="0" fontId="8" fillId="36" borderId="16" xfId="0" applyNumberFormat="1" applyFont="1" applyFill="1" applyBorder="1" applyAlignment="1" applyProtection="1">
      <alignment horizontal="left" vertical="center"/>
      <protection hidden="1"/>
    </xf>
    <xf numFmtId="0" fontId="8" fillId="36" borderId="52" xfId="0" applyFont="1" applyFill="1" applyBorder="1" applyAlignment="1" applyProtection="1">
      <alignment horizontal="left" vertical="center"/>
      <protection hidden="1"/>
    </xf>
    <xf numFmtId="0" fontId="8" fillId="36" borderId="53" xfId="0" applyFont="1" applyFill="1" applyBorder="1" applyAlignment="1" applyProtection="1">
      <alignment horizontal="left" vertical="center"/>
      <protection hidden="1"/>
    </xf>
    <xf numFmtId="0" fontId="6" fillId="0" borderId="53" xfId="0" applyNumberFormat="1" applyFont="1" applyFill="1" applyBorder="1" applyAlignment="1" applyProtection="1">
      <alignment vertical="center"/>
      <protection hidden="1"/>
    </xf>
    <xf numFmtId="0" fontId="6" fillId="0" borderId="54" xfId="0" applyNumberFormat="1" applyFont="1" applyFill="1" applyBorder="1" applyAlignment="1" applyProtection="1">
      <alignment vertical="center"/>
      <protection hidden="1"/>
    </xf>
    <xf numFmtId="0" fontId="7" fillId="2" borderId="51" xfId="0" applyFont="1" applyFill="1" applyBorder="1" applyAlignment="1" applyProtection="1">
      <alignment horizontal="left" vertical="center"/>
      <protection hidden="1"/>
    </xf>
    <xf numFmtId="0" fontId="7" fillId="2" borderId="16" xfId="0" applyFont="1" applyFill="1" applyBorder="1" applyAlignment="1" applyProtection="1">
      <alignment horizontal="left" vertical="center"/>
      <protection hidden="1"/>
    </xf>
    <xf numFmtId="0" fontId="7" fillId="2" borderId="30" xfId="0" applyFont="1" applyFill="1" applyBorder="1" applyAlignment="1" applyProtection="1">
      <alignment horizontal="left" vertical="center"/>
      <protection hidden="1"/>
    </xf>
    <xf numFmtId="0" fontId="5" fillId="0" borderId="55"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protection hidden="1"/>
    </xf>
    <xf numFmtId="0" fontId="46" fillId="37" borderId="14"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5" fillId="38" borderId="55" xfId="0" applyFont="1" applyFill="1" applyBorder="1" applyAlignment="1" applyProtection="1">
      <alignment horizontal="center" vertical="center"/>
      <protection hidden="1"/>
    </xf>
    <xf numFmtId="0" fontId="5" fillId="38" borderId="26" xfId="0" applyFont="1" applyFill="1" applyBorder="1" applyAlignment="1" applyProtection="1">
      <alignment horizontal="center" vertical="center"/>
      <protection hidden="1"/>
    </xf>
    <xf numFmtId="0" fontId="5" fillId="38" borderId="29" xfId="0" applyFont="1" applyFill="1" applyBorder="1" applyAlignment="1" applyProtection="1">
      <alignment horizontal="center" vertical="center"/>
      <protection hidden="1"/>
    </xf>
    <xf numFmtId="0" fontId="6" fillId="0" borderId="13"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protection hidden="1"/>
    </xf>
    <xf numFmtId="0" fontId="6" fillId="0" borderId="35" xfId="0" applyFont="1" applyFill="1" applyBorder="1" applyAlignment="1" applyProtection="1">
      <alignment horizontal="left" vertical="center"/>
      <protection hidden="1"/>
    </xf>
    <xf numFmtId="0" fontId="6" fillId="0" borderId="40" xfId="0" applyFont="1" applyFill="1" applyBorder="1" applyAlignment="1" applyProtection="1">
      <alignment horizontal="left" vertical="center"/>
      <protection hidden="1"/>
    </xf>
    <xf numFmtId="0" fontId="6" fillId="0" borderId="41" xfId="0" applyFont="1" applyFill="1" applyBorder="1" applyAlignment="1" applyProtection="1">
      <alignment horizontal="left" vertical="center"/>
      <protection hidden="1"/>
    </xf>
    <xf numFmtId="0" fontId="6" fillId="0" borderId="42" xfId="0" applyFont="1" applyFill="1" applyBorder="1" applyAlignment="1" applyProtection="1">
      <alignment horizontal="left" vertical="center"/>
      <protection hidden="1"/>
    </xf>
    <xf numFmtId="8" fontId="0" fillId="0" borderId="25" xfId="0" applyNumberFormat="1" applyFont="1" applyFill="1" applyBorder="1" applyAlignment="1" applyProtection="1">
      <alignment horizontal="center" vertical="center"/>
      <protection hidden="1"/>
    </xf>
    <xf numFmtId="8" fontId="0" fillId="0" borderId="27" xfId="0" applyNumberFormat="1" applyFont="1" applyFill="1" applyBorder="1" applyAlignment="1" applyProtection="1">
      <alignment horizontal="center" vertical="center"/>
      <protection hidden="1"/>
    </xf>
    <xf numFmtId="8" fontId="0" fillId="0" borderId="40" xfId="0" applyNumberFormat="1" applyFont="1" applyFill="1" applyBorder="1" applyAlignment="1" applyProtection="1">
      <alignment horizontal="center" vertical="center"/>
      <protection hidden="1"/>
    </xf>
    <xf numFmtId="8" fontId="0" fillId="0" borderId="42" xfId="0" applyNumberFormat="1" applyFont="1" applyFill="1" applyBorder="1" applyAlignment="1" applyProtection="1">
      <alignment horizontal="center" vertical="center"/>
      <protection hidden="1"/>
    </xf>
    <xf numFmtId="0" fontId="7" fillId="0" borderId="16" xfId="0" applyFont="1" applyFill="1" applyBorder="1" applyAlignment="1" applyProtection="1">
      <alignment horizontal="left" vertical="center"/>
      <protection hidden="1" locked="0"/>
    </xf>
    <xf numFmtId="0" fontId="7" fillId="0" borderId="24" xfId="0" applyFont="1" applyFill="1" applyBorder="1" applyAlignment="1" applyProtection="1">
      <alignment horizontal="center" vertical="center"/>
      <protection hidden="1" locked="0"/>
    </xf>
    <xf numFmtId="0" fontId="7" fillId="36" borderId="51" xfId="0" applyNumberFormat="1" applyFont="1" applyFill="1" applyBorder="1" applyAlignment="1" applyProtection="1">
      <alignment horizontal="center" vertical="center"/>
      <protection hidden="1"/>
    </xf>
    <xf numFmtId="0" fontId="7" fillId="36" borderId="16" xfId="0" applyNumberFormat="1" applyFont="1" applyFill="1" applyBorder="1" applyAlignment="1" applyProtection="1">
      <alignment horizontal="center" vertical="center"/>
      <protection hidden="1"/>
    </xf>
    <xf numFmtId="0" fontId="7" fillId="36" borderId="30" xfId="0" applyNumberFormat="1" applyFont="1" applyFill="1" applyBorder="1" applyAlignment="1" applyProtection="1">
      <alignment horizontal="center" vertical="center"/>
      <protection hidden="1"/>
    </xf>
    <xf numFmtId="0" fontId="6" fillId="0" borderId="30" xfId="0" applyFont="1" applyFill="1" applyBorder="1" applyAlignment="1" applyProtection="1">
      <alignment horizontal="left" vertical="center"/>
      <protection hidden="1"/>
    </xf>
    <xf numFmtId="0" fontId="5" fillId="0" borderId="34"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6" fillId="0" borderId="23" xfId="0" applyFont="1" applyFill="1" applyBorder="1" applyAlignment="1" applyProtection="1">
      <alignment horizontal="left" vertical="center"/>
      <protection hidden="1"/>
    </xf>
    <xf numFmtId="0" fontId="6" fillId="0" borderId="24" xfId="0" applyFont="1" applyFill="1" applyBorder="1" applyAlignment="1" applyProtection="1">
      <alignment horizontal="left" vertical="center"/>
      <protection hidden="1"/>
    </xf>
    <xf numFmtId="0" fontId="6" fillId="0" borderId="33" xfId="0" applyFont="1" applyFill="1" applyBorder="1" applyAlignment="1" applyProtection="1">
      <alignment horizontal="left" vertical="center"/>
      <protection hidden="1"/>
    </xf>
    <xf numFmtId="44" fontId="6" fillId="0" borderId="40" xfId="44" applyFont="1" applyFill="1" applyBorder="1" applyAlignment="1" applyProtection="1">
      <alignment horizontal="left" vertical="center"/>
      <protection hidden="1"/>
    </xf>
    <xf numFmtId="44" fontId="6" fillId="0" borderId="56" xfId="44" applyFont="1" applyFill="1" applyBorder="1" applyAlignment="1" applyProtection="1">
      <alignment horizontal="left" vertical="center"/>
      <protection hidden="1"/>
    </xf>
    <xf numFmtId="0" fontId="6" fillId="0" borderId="13" xfId="0" applyNumberFormat="1" applyFont="1" applyFill="1" applyBorder="1" applyAlignment="1" applyProtection="1">
      <alignment horizontal="left" vertical="center"/>
      <protection hidden="1"/>
    </xf>
    <xf numFmtId="0" fontId="6" fillId="0" borderId="16" xfId="0" applyNumberFormat="1" applyFont="1" applyFill="1" applyBorder="1" applyAlignment="1" applyProtection="1">
      <alignment horizontal="left" vertical="center"/>
      <protection hidden="1"/>
    </xf>
    <xf numFmtId="0" fontId="6" fillId="0" borderId="30" xfId="0" applyNumberFormat="1" applyFont="1" applyFill="1" applyBorder="1" applyAlignment="1" applyProtection="1">
      <alignment horizontal="left" vertical="center"/>
      <protection hidden="1"/>
    </xf>
    <xf numFmtId="44" fontId="12" fillId="0" borderId="57" xfId="44" applyFont="1" applyFill="1" applyBorder="1" applyAlignment="1" applyProtection="1">
      <alignment horizontal="center" vertical="center"/>
      <protection hidden="1" locked="0"/>
    </xf>
    <xf numFmtId="44" fontId="12" fillId="0" borderId="58" xfId="44" applyFont="1" applyFill="1" applyBorder="1" applyAlignment="1" applyProtection="1">
      <alignment horizontal="center" vertical="center"/>
      <protection hidden="1" locked="0"/>
    </xf>
    <xf numFmtId="0" fontId="12" fillId="0" borderId="0" xfId="0" applyFont="1" applyFill="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4" fontId="5" fillId="0" borderId="59" xfId="0" applyNumberFormat="1" applyFont="1" applyFill="1" applyBorder="1" applyAlignment="1" applyProtection="1">
      <alignment horizontal="center" vertical="center"/>
      <protection hidden="1"/>
    </xf>
    <xf numFmtId="44" fontId="0" fillId="0" borderId="13" xfId="44" applyFont="1" applyFill="1" applyBorder="1" applyAlignment="1">
      <alignment horizontal="center" vertical="center"/>
    </xf>
    <xf numFmtId="44" fontId="0" fillId="0" borderId="35" xfId="44" applyFont="1" applyFill="1" applyBorder="1" applyAlignment="1">
      <alignment horizontal="center" vertical="center"/>
    </xf>
    <xf numFmtId="44" fontId="0" fillId="0" borderId="13" xfId="44" applyFont="1" applyFill="1" applyBorder="1" applyAlignment="1">
      <alignment horizontal="center" vertical="center"/>
    </xf>
    <xf numFmtId="44" fontId="0" fillId="0" borderId="40" xfId="44" applyFont="1" applyFill="1" applyBorder="1" applyAlignment="1">
      <alignment horizontal="center" vertical="center"/>
    </xf>
    <xf numFmtId="44" fontId="0" fillId="0" borderId="42" xfId="44" applyFont="1" applyFill="1" applyBorder="1" applyAlignment="1">
      <alignment horizontal="center" vertical="center"/>
    </xf>
    <xf numFmtId="0" fontId="7" fillId="2" borderId="60" xfId="0" applyFont="1" applyFill="1" applyBorder="1" applyAlignment="1" applyProtection="1">
      <alignment horizontal="center" vertical="center"/>
      <protection hidden="1"/>
    </xf>
    <xf numFmtId="0" fontId="7" fillId="2" borderId="61" xfId="0" applyFont="1" applyFill="1" applyBorder="1" applyAlignment="1" applyProtection="1">
      <alignment horizontal="center" vertical="center"/>
      <protection hidden="1"/>
    </xf>
    <xf numFmtId="0" fontId="7" fillId="2" borderId="62"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164" fontId="6" fillId="39" borderId="13" xfId="0" applyNumberFormat="1" applyFont="1" applyFill="1" applyBorder="1" applyAlignment="1" applyProtection="1">
      <alignment horizontal="center" vertical="center"/>
      <protection hidden="1" locked="0"/>
    </xf>
    <xf numFmtId="164" fontId="6" fillId="39" borderId="16" xfId="0" applyNumberFormat="1" applyFont="1" applyFill="1" applyBorder="1" applyAlignment="1" applyProtection="1">
      <alignment horizontal="center" vertical="center"/>
      <protection hidden="1" locked="0"/>
    </xf>
    <xf numFmtId="0" fontId="4" fillId="4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3" fillId="0" borderId="5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7" fillId="36" borderId="60" xfId="0" applyNumberFormat="1" applyFont="1" applyFill="1" applyBorder="1" applyAlignment="1" applyProtection="1">
      <alignment horizontal="center" vertical="center"/>
      <protection hidden="1"/>
    </xf>
    <xf numFmtId="0" fontId="7" fillId="36" borderId="61" xfId="0" applyNumberFormat="1" applyFont="1" applyFill="1" applyBorder="1" applyAlignment="1" applyProtection="1">
      <alignment horizontal="center" vertical="center"/>
      <protection hidden="1"/>
    </xf>
    <xf numFmtId="0" fontId="7" fillId="36" borderId="62" xfId="0" applyNumberFormat="1" applyFont="1" applyFill="1" applyBorder="1" applyAlignment="1" applyProtection="1">
      <alignment horizontal="center" vertical="center"/>
      <protection hidden="1"/>
    </xf>
    <xf numFmtId="0" fontId="7" fillId="36" borderId="51" xfId="0" applyFont="1" applyFill="1" applyBorder="1" applyAlignment="1" applyProtection="1">
      <alignment horizontal="center" vertical="center"/>
      <protection hidden="1"/>
    </xf>
    <xf numFmtId="0" fontId="7" fillId="36" borderId="16" xfId="0" applyFont="1" applyFill="1" applyBorder="1" applyAlignment="1" applyProtection="1">
      <alignment horizontal="center" vertical="center"/>
      <protection hidden="1"/>
    </xf>
    <xf numFmtId="0" fontId="7" fillId="36" borderId="63" xfId="0" applyFont="1" applyFill="1" applyBorder="1" applyAlignment="1" applyProtection="1">
      <alignment horizontal="center" vertical="center"/>
      <protection hidden="1"/>
    </xf>
    <xf numFmtId="0" fontId="6" fillId="0" borderId="61" xfId="0" applyNumberFormat="1" applyFont="1" applyFill="1" applyBorder="1" applyAlignment="1" applyProtection="1">
      <alignment horizontal="center" vertical="center"/>
      <protection hidden="1"/>
    </xf>
    <xf numFmtId="0" fontId="6" fillId="0" borderId="64" xfId="0" applyNumberFormat="1" applyFont="1" applyFill="1" applyBorder="1" applyAlignment="1" applyProtection="1">
      <alignment horizontal="center" vertical="center"/>
      <protection hidden="1"/>
    </xf>
    <xf numFmtId="0" fontId="6" fillId="0" borderId="16" xfId="0" applyNumberFormat="1" applyFont="1" applyFill="1" applyBorder="1" applyAlignment="1" applyProtection="1">
      <alignment horizontal="center" vertical="center"/>
      <protection hidden="1"/>
    </xf>
    <xf numFmtId="0" fontId="6" fillId="0" borderId="35" xfId="0" applyNumberFormat="1" applyFont="1" applyFill="1" applyBorder="1" applyAlignment="1" applyProtection="1">
      <alignment horizontal="center" vertical="center"/>
      <protection hidden="1"/>
    </xf>
    <xf numFmtId="0" fontId="7" fillId="36" borderId="65" xfId="0" applyFont="1" applyFill="1" applyBorder="1" applyAlignment="1" applyProtection="1">
      <alignment horizontal="center" vertical="center"/>
      <protection hidden="1"/>
    </xf>
    <xf numFmtId="0" fontId="7" fillId="36" borderId="66" xfId="0" applyFont="1" applyFill="1" applyBorder="1" applyAlignment="1" applyProtection="1">
      <alignment horizontal="center" vertical="center"/>
      <protection hidden="1"/>
    </xf>
    <xf numFmtId="0" fontId="7" fillId="36" borderId="67" xfId="0" applyFont="1" applyFill="1" applyBorder="1" applyAlignment="1" applyProtection="1">
      <alignment horizontal="center" vertical="center"/>
      <protection hidden="1"/>
    </xf>
    <xf numFmtId="0" fontId="6" fillId="0" borderId="68" xfId="0" applyFont="1" applyFill="1" applyBorder="1" applyAlignment="1" applyProtection="1">
      <alignment horizontal="left" vertical="center"/>
      <protection hidden="1"/>
    </xf>
    <xf numFmtId="0" fontId="6" fillId="0" borderId="53" xfId="0" applyFont="1" applyFill="1" applyBorder="1" applyAlignment="1" applyProtection="1">
      <alignment horizontal="left" vertical="center"/>
      <protection hidden="1"/>
    </xf>
    <xf numFmtId="0" fontId="6" fillId="0" borderId="54" xfId="0" applyFont="1" applyFill="1" applyBorder="1" applyAlignment="1" applyProtection="1">
      <alignment horizontal="left" vertical="center"/>
      <protection hidden="1"/>
    </xf>
    <xf numFmtId="0" fontId="5" fillId="0" borderId="34" xfId="0" applyFont="1" applyFill="1" applyBorder="1" applyAlignment="1" applyProtection="1">
      <alignment horizontal="left" vertical="center"/>
      <protection hidden="1"/>
    </xf>
    <xf numFmtId="0" fontId="5" fillId="0" borderId="16" xfId="0" applyFont="1" applyFill="1" applyBorder="1" applyAlignment="1" applyProtection="1">
      <alignment horizontal="left" vertical="center"/>
      <protection hidden="1"/>
    </xf>
    <xf numFmtId="0" fontId="5" fillId="0" borderId="35" xfId="0" applyFont="1" applyFill="1" applyBorder="1" applyAlignment="1" applyProtection="1">
      <alignment horizontal="left" vertical="center"/>
      <protection hidden="1"/>
    </xf>
    <xf numFmtId="0" fontId="5" fillId="0" borderId="45" xfId="0" applyFont="1" applyFill="1" applyBorder="1" applyAlignment="1" applyProtection="1">
      <alignment horizontal="center" vertical="center"/>
      <protection hidden="1"/>
    </xf>
    <xf numFmtId="0" fontId="5" fillId="0" borderId="41" xfId="0" applyFont="1" applyFill="1" applyBorder="1" applyAlignment="1" applyProtection="1">
      <alignment horizontal="center" vertical="center"/>
      <protection hidden="1"/>
    </xf>
    <xf numFmtId="0" fontId="5" fillId="0" borderId="56"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16" fontId="5" fillId="0" borderId="0"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horizontal="right" vertical="center"/>
      <protection hidden="1"/>
    </xf>
    <xf numFmtId="44" fontId="6" fillId="0" borderId="40" xfId="44" applyFont="1" applyFill="1" applyBorder="1" applyAlignment="1" applyProtection="1">
      <alignment horizontal="center" vertical="center"/>
      <protection hidden="1"/>
    </xf>
    <xf numFmtId="44" fontId="6" fillId="0" borderId="41" xfId="44" applyFont="1" applyFill="1" applyBorder="1" applyAlignment="1" applyProtection="1">
      <alignment horizontal="center" vertical="center"/>
      <protection hidden="1"/>
    </xf>
    <xf numFmtId="0" fontId="12" fillId="0" borderId="16" xfId="0" applyFont="1" applyFill="1" applyBorder="1" applyAlignment="1" applyProtection="1">
      <alignment horizontal="left" vertical="center"/>
      <protection hidden="1" locked="0"/>
    </xf>
    <xf numFmtId="0" fontId="6" fillId="41" borderId="69" xfId="0" applyFont="1" applyFill="1" applyBorder="1" applyAlignment="1">
      <alignment horizontal="center" vertical="center" wrapText="1"/>
    </xf>
    <xf numFmtId="0" fontId="6" fillId="41" borderId="70" xfId="0" applyFont="1" applyFill="1" applyBorder="1" applyAlignment="1">
      <alignment horizontal="center" vertical="center" wrapText="1"/>
    </xf>
    <xf numFmtId="0" fontId="6" fillId="41" borderId="71" xfId="0" applyFont="1" applyFill="1" applyBorder="1" applyAlignment="1">
      <alignment horizontal="center" vertical="center" wrapText="1"/>
    </xf>
    <xf numFmtId="0" fontId="6" fillId="41" borderId="48" xfId="0" applyFont="1" applyFill="1" applyBorder="1" applyAlignment="1">
      <alignment horizontal="center" vertical="center" wrapText="1"/>
    </xf>
    <xf numFmtId="0" fontId="6" fillId="41" borderId="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6" fillId="41" borderId="39" xfId="0" applyFont="1" applyFill="1" applyBorder="1" applyAlignment="1">
      <alignment horizontal="center" vertical="center" wrapText="1"/>
    </xf>
    <xf numFmtId="0" fontId="6" fillId="41" borderId="59" xfId="0" applyFont="1" applyFill="1" applyBorder="1" applyAlignment="1">
      <alignment horizontal="center" vertical="center" wrapText="1"/>
    </xf>
    <xf numFmtId="0" fontId="6" fillId="41" borderId="72" xfId="0" applyFont="1" applyFill="1" applyBorder="1" applyAlignment="1">
      <alignment horizontal="center" vertical="center" wrapText="1"/>
    </xf>
    <xf numFmtId="0" fontId="4" fillId="0" borderId="70" xfId="0" applyFont="1" applyFill="1" applyBorder="1" applyAlignment="1" applyProtection="1">
      <alignment horizontal="right" vertical="center"/>
      <protection hidden="1"/>
    </xf>
    <xf numFmtId="0" fontId="12" fillId="0" borderId="24" xfId="0" applyFont="1" applyFill="1" applyBorder="1" applyAlignment="1" applyProtection="1">
      <alignment horizontal="left" vertical="center"/>
      <protection hidden="1" locked="0"/>
    </xf>
    <xf numFmtId="0" fontId="5" fillId="0" borderId="34" xfId="0" applyNumberFormat="1" applyFont="1" applyFill="1" applyBorder="1" applyAlignment="1" applyProtection="1">
      <alignment horizontal="left" vertical="center"/>
      <protection hidden="1"/>
    </xf>
    <xf numFmtId="0" fontId="5" fillId="0" borderId="16" xfId="0" applyNumberFormat="1" applyFont="1" applyFill="1" applyBorder="1" applyAlignment="1" applyProtection="1">
      <alignment horizontal="left" vertical="center"/>
      <protection hidden="1"/>
    </xf>
    <xf numFmtId="0" fontId="5" fillId="0" borderId="35" xfId="0" applyNumberFormat="1" applyFont="1" applyFill="1" applyBorder="1" applyAlignment="1" applyProtection="1">
      <alignment horizontal="left" vertical="center"/>
      <protection hidden="1"/>
    </xf>
    <xf numFmtId="164" fontId="6" fillId="36" borderId="13" xfId="0" applyNumberFormat="1" applyFont="1" applyFill="1" applyBorder="1" applyAlignment="1" applyProtection="1">
      <alignment horizontal="center" vertical="center"/>
      <protection hidden="1" locked="0"/>
    </xf>
    <xf numFmtId="164" fontId="6" fillId="36" borderId="16" xfId="0" applyNumberFormat="1" applyFont="1" applyFill="1" applyBorder="1" applyAlignment="1" applyProtection="1">
      <alignment horizontal="center" vertical="center"/>
      <protection hidden="1" locked="0"/>
    </xf>
    <xf numFmtId="0" fontId="0" fillId="0" borderId="13"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5" fillId="0" borderId="45" xfId="0" applyNumberFormat="1" applyFont="1" applyFill="1" applyBorder="1" applyAlignment="1" applyProtection="1">
      <alignment horizontal="left" vertical="center"/>
      <protection hidden="1"/>
    </xf>
    <xf numFmtId="0" fontId="5" fillId="0" borderId="41" xfId="0" applyNumberFormat="1" applyFont="1" applyFill="1" applyBorder="1" applyAlignment="1" applyProtection="1">
      <alignment horizontal="left" vertical="center"/>
      <protection hidden="1"/>
    </xf>
    <xf numFmtId="0" fontId="5" fillId="0" borderId="42" xfId="0" applyNumberFormat="1" applyFont="1" applyFill="1" applyBorder="1" applyAlignment="1" applyProtection="1">
      <alignment horizontal="left" vertical="center"/>
      <protection hidden="1"/>
    </xf>
    <xf numFmtId="0" fontId="7" fillId="2" borderId="65" xfId="0" applyFont="1" applyFill="1" applyBorder="1" applyAlignment="1" applyProtection="1">
      <alignment horizontal="left" vertical="center"/>
      <protection hidden="1"/>
    </xf>
    <xf numFmtId="0" fontId="7" fillId="2" borderId="66" xfId="0" applyFont="1" applyFill="1" applyBorder="1" applyAlignment="1" applyProtection="1">
      <alignment horizontal="left" vertical="center"/>
      <protection hidden="1"/>
    </xf>
    <xf numFmtId="0" fontId="7" fillId="2" borderId="73" xfId="0" applyFont="1" applyFill="1" applyBorder="1" applyAlignment="1" applyProtection="1">
      <alignment horizontal="left"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0"/>
  <sheetViews>
    <sheetView tabSelected="1" view="pageLayout" workbookViewId="0" topLeftCell="A27">
      <selection activeCell="R48" sqref="R48:S48"/>
    </sheetView>
  </sheetViews>
  <sheetFormatPr defaultColWidth="9.140625" defaultRowHeight="13.5" customHeight="1"/>
  <cols>
    <col min="1" max="1" width="0.85546875" style="4" customWidth="1"/>
    <col min="2" max="2" width="6.140625" style="80" customWidth="1"/>
    <col min="3" max="6" width="4.7109375" style="4" customWidth="1"/>
    <col min="7" max="7" width="5.7109375" style="4" customWidth="1"/>
    <col min="8" max="8" width="7.421875" style="4" customWidth="1"/>
    <col min="9" max="9" width="5.421875" style="4" customWidth="1"/>
    <col min="10" max="10" width="8.00390625" style="4" customWidth="1"/>
    <col min="11" max="11" width="6.140625" style="4" customWidth="1"/>
    <col min="12" max="15" width="5.421875" style="4" customWidth="1"/>
    <col min="16" max="16" width="6.8515625" style="4" customWidth="1"/>
    <col min="17" max="17" width="7.140625" style="4" customWidth="1"/>
    <col min="18" max="18" width="5.421875" style="4" customWidth="1"/>
    <col min="19" max="19" width="9.421875" style="4" customWidth="1"/>
    <col min="20" max="20" width="0.9921875" style="4" customWidth="1"/>
    <col min="21" max="16384" width="9.140625" style="4" customWidth="1"/>
  </cols>
  <sheetData>
    <row r="1" spans="2:19" s="1" customFormat="1" ht="15">
      <c r="B1" s="169" t="s">
        <v>125</v>
      </c>
      <c r="C1" s="169"/>
      <c r="D1" s="169"/>
      <c r="E1" s="169"/>
      <c r="F1" s="169"/>
      <c r="G1" s="169"/>
      <c r="H1" s="169"/>
      <c r="I1" s="169"/>
      <c r="J1" s="169"/>
      <c r="K1" s="169"/>
      <c r="L1" s="169"/>
      <c r="M1" s="169"/>
      <c r="N1" s="169"/>
      <c r="O1" s="169"/>
      <c r="P1" s="169"/>
      <c r="Q1" s="169"/>
      <c r="R1" s="169"/>
      <c r="S1" s="169"/>
    </row>
    <row r="2" spans="2:19" s="1" customFormat="1" ht="15">
      <c r="B2" s="170" t="s">
        <v>113</v>
      </c>
      <c r="C2" s="170"/>
      <c r="D2" s="170"/>
      <c r="E2" s="170"/>
      <c r="F2" s="170"/>
      <c r="G2" s="170"/>
      <c r="H2" s="170"/>
      <c r="I2" s="170"/>
      <c r="J2" s="170"/>
      <c r="K2" s="170"/>
      <c r="L2" s="170"/>
      <c r="M2" s="170"/>
      <c r="N2" s="170"/>
      <c r="O2" s="170"/>
      <c r="P2" s="170"/>
      <c r="Q2" s="170"/>
      <c r="R2" s="170"/>
      <c r="S2" s="170"/>
    </row>
    <row r="3" spans="2:19" s="1" customFormat="1" ht="15" thickBot="1">
      <c r="B3" s="171" t="s">
        <v>131</v>
      </c>
      <c r="C3" s="171"/>
      <c r="D3" s="171"/>
      <c r="E3" s="171"/>
      <c r="F3" s="171"/>
      <c r="G3" s="171"/>
      <c r="H3" s="171"/>
      <c r="I3" s="171"/>
      <c r="J3" s="171"/>
      <c r="K3" s="172"/>
      <c r="L3" s="172"/>
      <c r="M3" s="172"/>
      <c r="N3" s="172"/>
      <c r="O3" s="172"/>
      <c r="P3" s="172"/>
      <c r="Q3" s="172"/>
      <c r="R3" s="172"/>
      <c r="S3" s="172"/>
    </row>
    <row r="4" spans="1:256" s="5" customFormat="1" ht="15.75" customHeight="1" thickBot="1">
      <c r="A4" s="2"/>
      <c r="B4" s="122" t="s">
        <v>92</v>
      </c>
      <c r="C4" s="123"/>
      <c r="D4" s="123"/>
      <c r="E4" s="123"/>
      <c r="F4" s="123"/>
      <c r="G4" s="123"/>
      <c r="H4" s="123"/>
      <c r="I4" s="123"/>
      <c r="J4" s="123"/>
      <c r="K4" s="122" t="s">
        <v>141</v>
      </c>
      <c r="L4" s="123"/>
      <c r="M4" s="123"/>
      <c r="N4" s="123"/>
      <c r="O4" s="123"/>
      <c r="P4" s="123"/>
      <c r="Q4" s="123"/>
      <c r="R4" s="123"/>
      <c r="S4" s="124"/>
      <c r="T4" s="3"/>
      <c r="U4" s="3"/>
      <c r="V4" s="3"/>
      <c r="W4" s="3"/>
      <c r="X4" s="3"/>
      <c r="Y4" s="3"/>
      <c r="Z4" s="3"/>
      <c r="AA4" s="3"/>
      <c r="AB4" s="3"/>
      <c r="AC4" s="3"/>
      <c r="AD4" s="3"/>
      <c r="AE4" s="3"/>
      <c r="AF4" s="3"/>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15.75" customHeight="1" thickBot="1">
      <c r="A5" s="2"/>
      <c r="B5" s="6">
        <v>1</v>
      </c>
      <c r="C5" s="149" t="s">
        <v>1</v>
      </c>
      <c r="D5" s="150"/>
      <c r="E5" s="150"/>
      <c r="F5" s="150"/>
      <c r="G5" s="112"/>
      <c r="H5" s="112"/>
      <c r="I5" s="113"/>
      <c r="J5" s="7"/>
      <c r="K5" s="8" t="s">
        <v>33</v>
      </c>
      <c r="L5" s="99" t="s">
        <v>145</v>
      </c>
      <c r="M5" s="100"/>
      <c r="N5" s="100"/>
      <c r="O5" s="100"/>
      <c r="P5" s="100"/>
      <c r="Q5" s="101"/>
      <c r="R5" s="9"/>
      <c r="S5" s="10">
        <f>R5*10</f>
        <v>0</v>
      </c>
      <c r="T5" s="3"/>
      <c r="U5" s="3"/>
      <c r="V5" s="3"/>
      <c r="W5" s="3"/>
      <c r="X5" s="3"/>
      <c r="Y5" s="3"/>
      <c r="Z5" s="3"/>
      <c r="AA5" s="3"/>
      <c r="AB5" s="3"/>
      <c r="AC5" s="3"/>
      <c r="AD5" s="3"/>
      <c r="AE5" s="3"/>
      <c r="AF5" s="3"/>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2:19" ht="15.75" customHeight="1" thickTop="1">
      <c r="B6" s="6">
        <v>2</v>
      </c>
      <c r="C6" s="149" t="s">
        <v>3</v>
      </c>
      <c r="D6" s="150"/>
      <c r="E6" s="150"/>
      <c r="F6" s="151"/>
      <c r="G6" s="173" t="s">
        <v>135</v>
      </c>
      <c r="H6" s="174"/>
      <c r="I6" s="175"/>
      <c r="J6" s="7"/>
      <c r="K6" s="8" t="s">
        <v>34</v>
      </c>
      <c r="L6" s="99" t="s">
        <v>146</v>
      </c>
      <c r="M6" s="100"/>
      <c r="N6" s="100"/>
      <c r="O6" s="100"/>
      <c r="P6" s="100"/>
      <c r="Q6" s="101"/>
      <c r="R6" s="9"/>
      <c r="S6" s="10">
        <f>R6*10</f>
        <v>0</v>
      </c>
    </row>
    <row r="7" spans="2:19" ht="15.75" customHeight="1">
      <c r="B7" s="6">
        <v>4</v>
      </c>
      <c r="C7" s="149" t="s">
        <v>7</v>
      </c>
      <c r="D7" s="150"/>
      <c r="E7" s="150"/>
      <c r="F7" s="151"/>
      <c r="G7" s="137" t="s">
        <v>133</v>
      </c>
      <c r="H7" s="138"/>
      <c r="I7" s="139"/>
      <c r="J7" s="11"/>
      <c r="K7" s="8" t="s">
        <v>35</v>
      </c>
      <c r="L7" s="125" t="s">
        <v>147</v>
      </c>
      <c r="M7" s="126"/>
      <c r="N7" s="126"/>
      <c r="O7" s="126"/>
      <c r="P7" s="126"/>
      <c r="Q7" s="127"/>
      <c r="R7" s="9"/>
      <c r="S7" s="10">
        <f>R7*10</f>
        <v>0</v>
      </c>
    </row>
    <row r="8" spans="2:19" ht="15.75" customHeight="1">
      <c r="B8" s="6">
        <v>5</v>
      </c>
      <c r="C8" s="149" t="s">
        <v>8</v>
      </c>
      <c r="D8" s="150"/>
      <c r="E8" s="150"/>
      <c r="F8" s="151"/>
      <c r="G8" s="137" t="s">
        <v>132</v>
      </c>
      <c r="H8" s="138"/>
      <c r="I8" s="139"/>
      <c r="J8" s="11"/>
      <c r="K8" s="8" t="s">
        <v>84</v>
      </c>
      <c r="L8" s="125" t="s">
        <v>148</v>
      </c>
      <c r="M8" s="126"/>
      <c r="N8" s="126"/>
      <c r="O8" s="126"/>
      <c r="P8" s="126"/>
      <c r="Q8" s="127"/>
      <c r="R8" s="9"/>
      <c r="S8" s="10">
        <f>R8*10</f>
        <v>0</v>
      </c>
    </row>
    <row r="9" spans="2:19" ht="15.75" customHeight="1">
      <c r="B9" s="6">
        <v>6</v>
      </c>
      <c r="C9" s="149" t="s">
        <v>9</v>
      </c>
      <c r="D9" s="150"/>
      <c r="E9" s="150"/>
      <c r="F9" s="151"/>
      <c r="G9" s="108" t="s">
        <v>115</v>
      </c>
      <c r="H9" s="109"/>
      <c r="I9" s="106"/>
      <c r="J9" s="11"/>
      <c r="K9" s="12" t="s">
        <v>80</v>
      </c>
      <c r="L9" s="125" t="s">
        <v>95</v>
      </c>
      <c r="M9" s="126"/>
      <c r="N9" s="126"/>
      <c r="O9" s="126"/>
      <c r="P9" s="126"/>
      <c r="Q9" s="127"/>
      <c r="R9" s="13"/>
      <c r="S9" s="14">
        <f>R9*8</f>
        <v>0</v>
      </c>
    </row>
    <row r="10" spans="2:19" ht="15.75" customHeight="1">
      <c r="B10" s="6">
        <v>7</v>
      </c>
      <c r="C10" s="149" t="s">
        <v>12</v>
      </c>
      <c r="D10" s="150"/>
      <c r="E10" s="150"/>
      <c r="F10" s="151"/>
      <c r="G10" s="108" t="s">
        <v>116</v>
      </c>
      <c r="H10" s="109"/>
      <c r="I10" s="106"/>
      <c r="J10" s="11"/>
      <c r="K10" s="8" t="s">
        <v>49</v>
      </c>
      <c r="L10" s="125" t="s">
        <v>144</v>
      </c>
      <c r="M10" s="126"/>
      <c r="N10" s="126"/>
      <c r="O10" s="126"/>
      <c r="P10" s="126"/>
      <c r="Q10" s="127"/>
      <c r="R10" s="23"/>
      <c r="S10" s="10">
        <f>R10*20</f>
        <v>0</v>
      </c>
    </row>
    <row r="11" spans="2:24" ht="15.75" customHeight="1">
      <c r="B11" s="6">
        <v>8</v>
      </c>
      <c r="C11" s="149" t="s">
        <v>15</v>
      </c>
      <c r="D11" s="150"/>
      <c r="E11" s="150"/>
      <c r="F11" s="151"/>
      <c r="G11" s="108" t="s">
        <v>118</v>
      </c>
      <c r="H11" s="109"/>
      <c r="I11" s="106"/>
      <c r="J11" s="11"/>
      <c r="K11" s="8" t="s">
        <v>139</v>
      </c>
      <c r="L11" s="125" t="s">
        <v>140</v>
      </c>
      <c r="M11" s="126"/>
      <c r="N11" s="126"/>
      <c r="O11" s="126"/>
      <c r="P11" s="126"/>
      <c r="Q11" s="127"/>
      <c r="R11" s="23"/>
      <c r="S11" s="10">
        <f>R11*25</f>
        <v>0</v>
      </c>
      <c r="X11" s="4" t="s">
        <v>103</v>
      </c>
    </row>
    <row r="12" spans="2:19" ht="15.75" customHeight="1" thickBot="1">
      <c r="B12" s="6">
        <v>9</v>
      </c>
      <c r="C12" s="149" t="s">
        <v>40</v>
      </c>
      <c r="D12" s="150"/>
      <c r="E12" s="150"/>
      <c r="F12" s="151"/>
      <c r="G12" s="108" t="s">
        <v>117</v>
      </c>
      <c r="H12" s="109"/>
      <c r="I12" s="106"/>
      <c r="J12" s="11"/>
      <c r="K12" s="15" t="s">
        <v>142</v>
      </c>
      <c r="L12" s="128" t="s">
        <v>143</v>
      </c>
      <c r="M12" s="129"/>
      <c r="N12" s="129"/>
      <c r="O12" s="129"/>
      <c r="P12" s="129"/>
      <c r="Q12" s="130"/>
      <c r="R12" s="16"/>
      <c r="S12" s="10">
        <f>R12*25</f>
        <v>0</v>
      </c>
    </row>
    <row r="13" spans="2:19" ht="15.75" customHeight="1">
      <c r="B13" s="6">
        <v>10</v>
      </c>
      <c r="C13" s="149" t="s">
        <v>91</v>
      </c>
      <c r="D13" s="150"/>
      <c r="E13" s="150"/>
      <c r="F13" s="151"/>
      <c r="G13" s="108" t="s">
        <v>117</v>
      </c>
      <c r="H13" s="109"/>
      <c r="I13" s="106"/>
      <c r="J13" s="11"/>
      <c r="K13" s="122" t="s">
        <v>60</v>
      </c>
      <c r="L13" s="123"/>
      <c r="M13" s="123"/>
      <c r="N13" s="123"/>
      <c r="O13" s="123"/>
      <c r="P13" s="123"/>
      <c r="Q13" s="123"/>
      <c r="R13" s="123"/>
      <c r="S13" s="124"/>
    </row>
    <row r="14" spans="2:19" ht="15.75" customHeight="1">
      <c r="B14" s="6">
        <v>11</v>
      </c>
      <c r="C14" s="149" t="s">
        <v>20</v>
      </c>
      <c r="D14" s="150"/>
      <c r="E14" s="150"/>
      <c r="F14" s="151"/>
      <c r="G14" s="110" t="s">
        <v>134</v>
      </c>
      <c r="H14" s="111"/>
      <c r="I14" s="107"/>
      <c r="J14" s="11"/>
      <c r="K14" s="8"/>
      <c r="L14" s="104" t="s">
        <v>129</v>
      </c>
      <c r="M14" s="103" t="s">
        <v>128</v>
      </c>
      <c r="N14" s="119" t="s">
        <v>138</v>
      </c>
      <c r="O14" s="105" t="s">
        <v>130</v>
      </c>
      <c r="P14" s="18" t="s">
        <v>30</v>
      </c>
      <c r="Q14" s="18" t="s">
        <v>124</v>
      </c>
      <c r="R14" s="19"/>
      <c r="S14" s="20"/>
    </row>
    <row r="15" spans="2:19" ht="15.75" customHeight="1">
      <c r="B15" s="6">
        <v>13</v>
      </c>
      <c r="C15" s="149" t="s">
        <v>56</v>
      </c>
      <c r="D15" s="150"/>
      <c r="E15" s="150"/>
      <c r="F15" s="151"/>
      <c r="G15" s="176" t="s">
        <v>136</v>
      </c>
      <c r="H15" s="177"/>
      <c r="I15" s="178"/>
      <c r="J15" s="11"/>
      <c r="K15" s="21" t="s">
        <v>46</v>
      </c>
      <c r="L15" s="9"/>
      <c r="M15" s="9"/>
      <c r="N15" s="9"/>
      <c r="O15" s="9"/>
      <c r="P15" s="22">
        <v>2.25</v>
      </c>
      <c r="Q15" s="22">
        <f aca="true" t="shared" si="0" ref="Q15:Q23">P15*12</f>
        <v>27</v>
      </c>
      <c r="R15" s="23">
        <f>SUM(L15:O15)</f>
        <v>0</v>
      </c>
      <c r="S15" s="10">
        <f>R15*2.25</f>
        <v>0</v>
      </c>
    </row>
    <row r="16" spans="2:19" ht="15.75" customHeight="1" thickBot="1">
      <c r="B16" s="6" t="s">
        <v>24</v>
      </c>
      <c r="C16" s="149" t="s">
        <v>72</v>
      </c>
      <c r="D16" s="150"/>
      <c r="E16" s="150"/>
      <c r="F16" s="151"/>
      <c r="G16" s="183" t="s">
        <v>137</v>
      </c>
      <c r="H16" s="184"/>
      <c r="I16" s="185"/>
      <c r="J16" s="11"/>
      <c r="K16" s="21" t="s">
        <v>47</v>
      </c>
      <c r="L16" s="9"/>
      <c r="M16" s="9"/>
      <c r="N16" s="9"/>
      <c r="O16" s="9"/>
      <c r="P16" s="22">
        <v>2.25</v>
      </c>
      <c r="Q16" s="22">
        <f t="shared" si="0"/>
        <v>27</v>
      </c>
      <c r="R16" s="23">
        <f>SUM(L16:O16)</f>
        <v>0</v>
      </c>
      <c r="S16" s="10">
        <f>R16*2.25</f>
        <v>0</v>
      </c>
    </row>
    <row r="17" spans="2:19" ht="15.75" customHeight="1" thickTop="1">
      <c r="B17" s="6">
        <v>14</v>
      </c>
      <c r="C17" s="149" t="s">
        <v>22</v>
      </c>
      <c r="D17" s="150"/>
      <c r="E17" s="150"/>
      <c r="F17" s="150"/>
      <c r="G17" s="179"/>
      <c r="H17" s="179"/>
      <c r="I17" s="180"/>
      <c r="J17" s="11"/>
      <c r="K17" s="21" t="s">
        <v>31</v>
      </c>
      <c r="L17" s="9"/>
      <c r="M17" s="9"/>
      <c r="N17" s="9"/>
      <c r="O17" s="9" t="s">
        <v>74</v>
      </c>
      <c r="P17" s="22">
        <v>2.25</v>
      </c>
      <c r="Q17" s="22">
        <f t="shared" si="0"/>
        <v>27</v>
      </c>
      <c r="R17" s="23">
        <f>SUM(L17:N17)</f>
        <v>0</v>
      </c>
      <c r="S17" s="10">
        <f>R17*2.25</f>
        <v>0</v>
      </c>
    </row>
    <row r="18" spans="2:19" ht="15.75" customHeight="1">
      <c r="B18" s="6" t="s">
        <v>28</v>
      </c>
      <c r="C18" s="149" t="s">
        <v>25</v>
      </c>
      <c r="D18" s="150"/>
      <c r="E18" s="150"/>
      <c r="F18" s="150"/>
      <c r="G18" s="181"/>
      <c r="H18" s="181"/>
      <c r="I18" s="182"/>
      <c r="J18" s="11"/>
      <c r="K18" s="21" t="s">
        <v>32</v>
      </c>
      <c r="L18" s="9"/>
      <c r="M18" s="9"/>
      <c r="N18" s="9"/>
      <c r="O18" s="9" t="s">
        <v>74</v>
      </c>
      <c r="P18" s="22">
        <v>2.25</v>
      </c>
      <c r="Q18" s="22">
        <f t="shared" si="0"/>
        <v>27</v>
      </c>
      <c r="R18" s="23">
        <f>SUM(L18:N18)</f>
        <v>0</v>
      </c>
      <c r="S18" s="10">
        <f>R18*2.25</f>
        <v>0</v>
      </c>
    </row>
    <row r="19" spans="2:19" ht="15.75" customHeight="1">
      <c r="B19" s="6">
        <v>15</v>
      </c>
      <c r="C19" s="149" t="s">
        <v>29</v>
      </c>
      <c r="D19" s="150"/>
      <c r="E19" s="150"/>
      <c r="F19" s="150"/>
      <c r="G19" s="181"/>
      <c r="H19" s="181"/>
      <c r="I19" s="182"/>
      <c r="J19" s="7"/>
      <c r="K19" s="21">
        <v>6600</v>
      </c>
      <c r="L19" s="9"/>
      <c r="M19" s="9"/>
      <c r="N19" s="9"/>
      <c r="O19" s="9"/>
      <c r="P19" s="22">
        <v>4</v>
      </c>
      <c r="Q19" s="22">
        <f t="shared" si="0"/>
        <v>48</v>
      </c>
      <c r="R19" s="23">
        <f>SUM(L19:O19)</f>
        <v>0</v>
      </c>
      <c r="S19" s="10">
        <f>R19*4</f>
        <v>0</v>
      </c>
    </row>
    <row r="20" spans="2:19" ht="15.75" customHeight="1">
      <c r="B20" s="6">
        <v>16</v>
      </c>
      <c r="C20" s="149" t="s">
        <v>41</v>
      </c>
      <c r="D20" s="150"/>
      <c r="E20" s="150"/>
      <c r="F20" s="150"/>
      <c r="G20" s="181"/>
      <c r="H20" s="181"/>
      <c r="I20" s="182"/>
      <c r="J20" s="7"/>
      <c r="K20" s="21" t="s">
        <v>61</v>
      </c>
      <c r="L20" s="9"/>
      <c r="M20" s="9"/>
      <c r="N20" s="9"/>
      <c r="O20" s="9"/>
      <c r="P20" s="22">
        <v>3.5</v>
      </c>
      <c r="Q20" s="22">
        <f t="shared" si="0"/>
        <v>42</v>
      </c>
      <c r="R20" s="23">
        <f>SUM(L20:O20)</f>
        <v>0</v>
      </c>
      <c r="S20" s="10">
        <f>R20*3.5</f>
        <v>0</v>
      </c>
    </row>
    <row r="21" spans="2:19" ht="15.75" customHeight="1">
      <c r="B21" s="6">
        <v>17</v>
      </c>
      <c r="C21" s="149" t="s">
        <v>55</v>
      </c>
      <c r="D21" s="150"/>
      <c r="E21" s="150"/>
      <c r="F21" s="150"/>
      <c r="G21" s="181"/>
      <c r="H21" s="181"/>
      <c r="I21" s="182"/>
      <c r="J21" s="7"/>
      <c r="K21" s="21" t="s">
        <v>104</v>
      </c>
      <c r="L21" s="9"/>
      <c r="M21" s="9"/>
      <c r="N21" s="9"/>
      <c r="O21" s="9"/>
      <c r="P21" s="22">
        <v>3</v>
      </c>
      <c r="Q21" s="22">
        <f t="shared" si="0"/>
        <v>36</v>
      </c>
      <c r="R21" s="23">
        <f>SUM(L21:O21)</f>
        <v>0</v>
      </c>
      <c r="S21" s="10">
        <f>R21*3</f>
        <v>0</v>
      </c>
    </row>
    <row r="22" spans="2:23" ht="15.75" customHeight="1">
      <c r="B22" s="189" t="s">
        <v>62</v>
      </c>
      <c r="C22" s="190"/>
      <c r="D22" s="190"/>
      <c r="E22" s="190"/>
      <c r="F22" s="190"/>
      <c r="G22" s="190"/>
      <c r="H22" s="191"/>
      <c r="I22" s="217">
        <f>SUM(J5:J21)</f>
        <v>0</v>
      </c>
      <c r="J22" s="218"/>
      <c r="K22" s="21" t="s">
        <v>105</v>
      </c>
      <c r="L22" s="9"/>
      <c r="M22" s="9"/>
      <c r="N22" s="9"/>
      <c r="O22" s="9"/>
      <c r="P22" s="22">
        <v>3</v>
      </c>
      <c r="Q22" s="22">
        <f t="shared" si="0"/>
        <v>36</v>
      </c>
      <c r="R22" s="23">
        <f>SUM(L22:O22)</f>
        <v>0</v>
      </c>
      <c r="S22" s="10">
        <f>R22*3</f>
        <v>0</v>
      </c>
      <c r="W22" s="4" t="s">
        <v>103</v>
      </c>
    </row>
    <row r="23" spans="2:19" ht="15.75" customHeight="1">
      <c r="B23" s="212" t="s">
        <v>63</v>
      </c>
      <c r="C23" s="213"/>
      <c r="D23" s="213"/>
      <c r="E23" s="213"/>
      <c r="F23" s="213"/>
      <c r="G23" s="213"/>
      <c r="H23" s="214"/>
      <c r="I23" s="215"/>
      <c r="J23" s="216"/>
      <c r="K23" s="21" t="s">
        <v>66</v>
      </c>
      <c r="L23" s="9"/>
      <c r="M23" s="9"/>
      <c r="N23" s="9"/>
      <c r="O23" s="9" t="s">
        <v>74</v>
      </c>
      <c r="P23" s="22">
        <v>3.5</v>
      </c>
      <c r="Q23" s="22">
        <f t="shared" si="0"/>
        <v>42</v>
      </c>
      <c r="R23" s="23">
        <f>SUM(L23:N23)</f>
        <v>0</v>
      </c>
      <c r="S23" s="10">
        <f>R23*3.5</f>
        <v>0</v>
      </c>
    </row>
    <row r="24" spans="2:19" ht="15.75" customHeight="1" thickBot="1">
      <c r="B24" s="219" t="s">
        <v>27</v>
      </c>
      <c r="C24" s="220"/>
      <c r="D24" s="220"/>
      <c r="E24" s="220"/>
      <c r="F24" s="220"/>
      <c r="G24" s="220"/>
      <c r="H24" s="221"/>
      <c r="I24" s="147">
        <f>I22*I23</f>
        <v>0</v>
      </c>
      <c r="J24" s="148"/>
      <c r="K24" s="25" t="s">
        <v>83</v>
      </c>
      <c r="L24" s="16"/>
      <c r="M24" s="16"/>
      <c r="N24" s="16"/>
      <c r="O24" s="16" t="s">
        <v>74</v>
      </c>
      <c r="P24" s="26">
        <v>9</v>
      </c>
      <c r="Q24" s="102">
        <v>108</v>
      </c>
      <c r="R24" s="16">
        <f>SUM(L24:N24)</f>
        <v>0</v>
      </c>
      <c r="S24" s="17">
        <f>R24*9</f>
        <v>0</v>
      </c>
    </row>
    <row r="25" spans="2:19" ht="15.75" customHeight="1">
      <c r="B25" s="122" t="s">
        <v>93</v>
      </c>
      <c r="C25" s="123"/>
      <c r="D25" s="123"/>
      <c r="E25" s="123"/>
      <c r="F25" s="123"/>
      <c r="G25" s="123"/>
      <c r="H25" s="123"/>
      <c r="I25" s="123"/>
      <c r="J25" s="123"/>
      <c r="K25" s="21" t="s">
        <v>97</v>
      </c>
      <c r="L25" s="23" t="s">
        <v>98</v>
      </c>
      <c r="M25" s="120"/>
      <c r="N25" s="23" t="s">
        <v>99</v>
      </c>
      <c r="O25" s="23"/>
      <c r="P25" s="131" t="s">
        <v>48</v>
      </c>
      <c r="Q25" s="132"/>
      <c r="R25" s="28">
        <f>M25+O25</f>
        <v>0</v>
      </c>
      <c r="S25" s="29">
        <f>R25*3.5</f>
        <v>0</v>
      </c>
    </row>
    <row r="26" spans="2:19" ht="15.75" customHeight="1" thickBot="1">
      <c r="B26" s="8" t="s">
        <v>4</v>
      </c>
      <c r="C26" s="186" t="s">
        <v>44</v>
      </c>
      <c r="D26" s="187"/>
      <c r="E26" s="187"/>
      <c r="F26" s="187"/>
      <c r="G26" s="187"/>
      <c r="H26" s="187"/>
      <c r="I26" s="188"/>
      <c r="J26" s="24"/>
      <c r="K26" s="25" t="s">
        <v>101</v>
      </c>
      <c r="L26" s="16" t="s">
        <v>98</v>
      </c>
      <c r="M26" s="121"/>
      <c r="N26" s="16" t="s">
        <v>99</v>
      </c>
      <c r="O26" s="16"/>
      <c r="P26" s="133" t="s">
        <v>100</v>
      </c>
      <c r="Q26" s="134"/>
      <c r="R26" s="30">
        <f>M26+O26</f>
        <v>0</v>
      </c>
      <c r="S26" s="31">
        <f>R26*3</f>
        <v>0</v>
      </c>
    </row>
    <row r="27" spans="2:19" ht="15.75" customHeight="1" thickTop="1">
      <c r="B27" s="8" t="s">
        <v>2</v>
      </c>
      <c r="C27" s="125" t="s">
        <v>58</v>
      </c>
      <c r="D27" s="126"/>
      <c r="E27" s="126"/>
      <c r="F27" s="140"/>
      <c r="G27" s="162" t="s">
        <v>127</v>
      </c>
      <c r="H27" s="163"/>
      <c r="I27" s="164"/>
      <c r="J27" s="24"/>
      <c r="K27" s="117" t="s">
        <v>71</v>
      </c>
      <c r="L27" s="32" t="s">
        <v>77</v>
      </c>
      <c r="M27" s="33"/>
      <c r="N27" s="33"/>
      <c r="O27" s="33"/>
      <c r="P27" s="33"/>
      <c r="Q27" s="34"/>
      <c r="R27" s="35">
        <v>0</v>
      </c>
      <c r="S27" s="36">
        <f>R27*79</f>
        <v>0</v>
      </c>
    </row>
    <row r="28" spans="2:19" ht="15.75" customHeight="1">
      <c r="B28" s="8" t="s">
        <v>0</v>
      </c>
      <c r="C28" s="125" t="s">
        <v>59</v>
      </c>
      <c r="D28" s="126"/>
      <c r="E28" s="126"/>
      <c r="F28" s="140"/>
      <c r="G28" s="114" t="s">
        <v>119</v>
      </c>
      <c r="H28" s="115"/>
      <c r="I28" s="116"/>
      <c r="J28" s="27"/>
      <c r="K28" s="40" t="s">
        <v>76</v>
      </c>
      <c r="L28" s="41" t="s">
        <v>81</v>
      </c>
      <c r="M28" s="42"/>
      <c r="N28" s="42"/>
      <c r="O28" s="42"/>
      <c r="P28" s="42"/>
      <c r="Q28" s="43"/>
      <c r="R28" s="44">
        <v>0</v>
      </c>
      <c r="S28" s="29">
        <f>R28*66</f>
        <v>0</v>
      </c>
    </row>
    <row r="29" spans="2:19" ht="15.75" customHeight="1">
      <c r="B29" s="8" t="s">
        <v>5</v>
      </c>
      <c r="C29" s="125" t="s">
        <v>6</v>
      </c>
      <c r="D29" s="126"/>
      <c r="E29" s="126"/>
      <c r="F29" s="140"/>
      <c r="G29" s="114" t="s">
        <v>120</v>
      </c>
      <c r="H29" s="115"/>
      <c r="I29" s="116"/>
      <c r="J29" s="27"/>
      <c r="K29" s="45" t="s">
        <v>70</v>
      </c>
      <c r="L29" s="46" t="s">
        <v>108</v>
      </c>
      <c r="M29" s="47"/>
      <c r="N29" s="47"/>
      <c r="O29" s="47"/>
      <c r="P29" s="47"/>
      <c r="Q29" s="48"/>
      <c r="R29" s="49">
        <v>0</v>
      </c>
      <c r="S29" s="29">
        <f>R29*55</f>
        <v>0</v>
      </c>
    </row>
    <row r="30" spans="2:19" ht="15.75" customHeight="1">
      <c r="B30" s="8" t="s">
        <v>42</v>
      </c>
      <c r="C30" s="125" t="s">
        <v>45</v>
      </c>
      <c r="D30" s="126"/>
      <c r="E30" s="126"/>
      <c r="F30" s="140"/>
      <c r="G30" s="114" t="s">
        <v>121</v>
      </c>
      <c r="H30" s="115"/>
      <c r="I30" s="116"/>
      <c r="J30" s="27"/>
      <c r="K30" s="118" t="s">
        <v>106</v>
      </c>
      <c r="L30" s="46" t="s">
        <v>107</v>
      </c>
      <c r="M30" s="47"/>
      <c r="N30" s="47"/>
      <c r="O30" s="47"/>
      <c r="P30" s="47"/>
      <c r="Q30" s="48"/>
      <c r="R30" s="50">
        <v>0</v>
      </c>
      <c r="S30" s="51">
        <f>R30*28</f>
        <v>0</v>
      </c>
    </row>
    <row r="31" spans="2:19" ht="15.75" customHeight="1">
      <c r="B31" s="8" t="s">
        <v>10</v>
      </c>
      <c r="C31" s="37" t="s">
        <v>11</v>
      </c>
      <c r="D31" s="38"/>
      <c r="E31" s="38"/>
      <c r="F31" s="39"/>
      <c r="G31" s="114" t="s">
        <v>122</v>
      </c>
      <c r="H31" s="115"/>
      <c r="I31" s="116"/>
      <c r="J31" s="27"/>
      <c r="K31" s="118" t="s">
        <v>82</v>
      </c>
      <c r="L31" s="46" t="s">
        <v>110</v>
      </c>
      <c r="M31" s="47"/>
      <c r="N31" s="47"/>
      <c r="O31" s="47"/>
      <c r="P31" s="47"/>
      <c r="Q31" s="48"/>
      <c r="R31" s="50">
        <v>0</v>
      </c>
      <c r="S31" s="51">
        <f>R31*24</f>
        <v>0</v>
      </c>
    </row>
    <row r="32" spans="2:19" ht="15.75" customHeight="1" thickBot="1">
      <c r="B32" s="8" t="s">
        <v>13</v>
      </c>
      <c r="C32" s="37" t="s">
        <v>14</v>
      </c>
      <c r="D32" s="38"/>
      <c r="E32" s="38"/>
      <c r="F32" s="39"/>
      <c r="G32" s="222" t="s">
        <v>123</v>
      </c>
      <c r="H32" s="223"/>
      <c r="I32" s="224"/>
      <c r="J32" s="27"/>
      <c r="K32" s="118" t="s">
        <v>112</v>
      </c>
      <c r="L32" s="46" t="s">
        <v>149</v>
      </c>
      <c r="M32" s="47"/>
      <c r="N32" s="47"/>
      <c r="O32" s="47"/>
      <c r="P32" s="47"/>
      <c r="Q32" s="48"/>
      <c r="R32" s="50">
        <v>0</v>
      </c>
      <c r="S32" s="51">
        <f>R32*42</f>
        <v>0</v>
      </c>
    </row>
    <row r="33" spans="2:19" ht="15.75" customHeight="1" thickBot="1" thickTop="1">
      <c r="B33" s="8" t="s">
        <v>39</v>
      </c>
      <c r="C33" s="144" t="s">
        <v>37</v>
      </c>
      <c r="D33" s="145"/>
      <c r="E33" s="145"/>
      <c r="F33" s="145"/>
      <c r="G33" s="145"/>
      <c r="H33" s="145"/>
      <c r="I33" s="146"/>
      <c r="J33" s="27"/>
      <c r="K33" s="54" t="s">
        <v>85</v>
      </c>
      <c r="L33" s="55" t="s">
        <v>109</v>
      </c>
      <c r="M33" s="56"/>
      <c r="N33" s="56"/>
      <c r="O33" s="56"/>
      <c r="P33" s="56"/>
      <c r="Q33" s="57"/>
      <c r="R33" s="58">
        <v>0</v>
      </c>
      <c r="S33" s="59">
        <f>R33*40</f>
        <v>0</v>
      </c>
    </row>
    <row r="34" spans="2:19" ht="15.75" customHeight="1">
      <c r="B34" s="8" t="s">
        <v>16</v>
      </c>
      <c r="C34" s="144" t="s">
        <v>17</v>
      </c>
      <c r="D34" s="145"/>
      <c r="E34" s="145"/>
      <c r="F34" s="145"/>
      <c r="G34" s="145"/>
      <c r="H34" s="145"/>
      <c r="I34" s="146"/>
      <c r="J34" s="52"/>
      <c r="K34" s="141"/>
      <c r="L34" s="142"/>
      <c r="M34" s="142"/>
      <c r="N34" s="142"/>
      <c r="O34" s="142"/>
      <c r="P34" s="142"/>
      <c r="Q34" s="142"/>
      <c r="R34" s="142"/>
      <c r="S34" s="143"/>
    </row>
    <row r="35" spans="2:19" ht="15.75" customHeight="1">
      <c r="B35" s="8" t="s">
        <v>18</v>
      </c>
      <c r="C35" s="125" t="s">
        <v>19</v>
      </c>
      <c r="D35" s="126"/>
      <c r="E35" s="126"/>
      <c r="F35" s="126"/>
      <c r="G35" s="126"/>
      <c r="H35" s="126"/>
      <c r="I35" s="127"/>
      <c r="J35" s="53"/>
      <c r="K35" s="141"/>
      <c r="L35" s="142"/>
      <c r="M35" s="142"/>
      <c r="N35" s="142"/>
      <c r="O35" s="142"/>
      <c r="P35" s="142"/>
      <c r="Q35" s="142"/>
      <c r="R35" s="142"/>
      <c r="S35" s="143"/>
    </row>
    <row r="36" spans="2:19" ht="15.75" customHeight="1">
      <c r="B36" s="8" t="s">
        <v>57</v>
      </c>
      <c r="C36" s="125" t="s">
        <v>64</v>
      </c>
      <c r="D36" s="126"/>
      <c r="E36" s="126"/>
      <c r="F36" s="126"/>
      <c r="G36" s="126"/>
      <c r="H36" s="126"/>
      <c r="I36" s="127"/>
      <c r="J36" s="53"/>
      <c r="K36" s="141"/>
      <c r="L36" s="142"/>
      <c r="M36" s="142"/>
      <c r="N36" s="142"/>
      <c r="O36" s="142"/>
      <c r="P36" s="142"/>
      <c r="Q36" s="142"/>
      <c r="R36" s="142"/>
      <c r="S36" s="143"/>
    </row>
    <row r="37" spans="2:19" ht="15.75" customHeight="1" thickBot="1">
      <c r="B37" s="8" t="s">
        <v>21</v>
      </c>
      <c r="C37" s="125" t="s">
        <v>90</v>
      </c>
      <c r="D37" s="126"/>
      <c r="E37" s="126"/>
      <c r="F37" s="126"/>
      <c r="G37" s="126"/>
      <c r="H37" s="126"/>
      <c r="I37" s="127"/>
      <c r="J37" s="24"/>
      <c r="K37" s="192"/>
      <c r="L37" s="193"/>
      <c r="M37" s="193"/>
      <c r="N37" s="193"/>
      <c r="O37" s="193"/>
      <c r="P37" s="193"/>
      <c r="Q37" s="193"/>
      <c r="R37" s="193"/>
      <c r="S37" s="194"/>
    </row>
    <row r="38" spans="2:19" ht="15.75" customHeight="1">
      <c r="B38" s="8" t="s">
        <v>87</v>
      </c>
      <c r="C38" s="125" t="s">
        <v>88</v>
      </c>
      <c r="D38" s="126"/>
      <c r="E38" s="126"/>
      <c r="F38" s="126"/>
      <c r="G38" s="126"/>
      <c r="H38" s="126"/>
      <c r="I38" s="127"/>
      <c r="J38" s="24"/>
      <c r="K38" s="201" t="s">
        <v>114</v>
      </c>
      <c r="L38" s="202"/>
      <c r="M38" s="202"/>
      <c r="N38" s="202"/>
      <c r="O38" s="202"/>
      <c r="P38" s="202"/>
      <c r="Q38" s="202"/>
      <c r="R38" s="202"/>
      <c r="S38" s="203"/>
    </row>
    <row r="39" spans="2:19" ht="15.75" customHeight="1">
      <c r="B39" s="8" t="s">
        <v>38</v>
      </c>
      <c r="C39" s="125" t="s">
        <v>94</v>
      </c>
      <c r="D39" s="126"/>
      <c r="E39" s="126"/>
      <c r="F39" s="126"/>
      <c r="G39" s="126"/>
      <c r="H39" s="126"/>
      <c r="I39" s="127"/>
      <c r="J39" s="24"/>
      <c r="K39" s="204"/>
      <c r="L39" s="205"/>
      <c r="M39" s="205"/>
      <c r="N39" s="205"/>
      <c r="O39" s="205"/>
      <c r="P39" s="205"/>
      <c r="Q39" s="205"/>
      <c r="R39" s="205"/>
      <c r="S39" s="206"/>
    </row>
    <row r="40" spans="2:19" ht="15.75" customHeight="1">
      <c r="B40" s="60" t="s">
        <v>23</v>
      </c>
      <c r="C40" s="61"/>
      <c r="D40" s="61"/>
      <c r="E40" s="61"/>
      <c r="F40" s="61"/>
      <c r="G40" s="61"/>
      <c r="H40" s="62"/>
      <c r="I40" s="165">
        <f>SUM(J26:J39)</f>
        <v>0</v>
      </c>
      <c r="J40" s="166"/>
      <c r="K40" s="204"/>
      <c r="L40" s="205"/>
      <c r="M40" s="205"/>
      <c r="N40" s="205"/>
      <c r="O40" s="205"/>
      <c r="P40" s="205"/>
      <c r="Q40" s="205"/>
      <c r="R40" s="205"/>
      <c r="S40" s="206"/>
    </row>
    <row r="41" spans="2:19" ht="15.75" customHeight="1">
      <c r="B41" s="60" t="s">
        <v>26</v>
      </c>
      <c r="C41" s="61"/>
      <c r="D41" s="61"/>
      <c r="E41" s="61"/>
      <c r="F41" s="61"/>
      <c r="G41" s="61"/>
      <c r="H41" s="62"/>
      <c r="I41" s="167"/>
      <c r="J41" s="168"/>
      <c r="K41" s="204"/>
      <c r="L41" s="205"/>
      <c r="M41" s="205"/>
      <c r="N41" s="205"/>
      <c r="O41" s="205"/>
      <c r="P41" s="205"/>
      <c r="Q41" s="205"/>
      <c r="R41" s="205"/>
      <c r="S41" s="206"/>
    </row>
    <row r="42" spans="2:19" ht="15.75" customHeight="1" thickBot="1">
      <c r="B42" s="63" t="s">
        <v>27</v>
      </c>
      <c r="C42" s="64"/>
      <c r="D42" s="64"/>
      <c r="E42" s="64"/>
      <c r="F42" s="64"/>
      <c r="G42" s="64"/>
      <c r="H42" s="65"/>
      <c r="I42" s="198">
        <f>I41*I40</f>
        <v>0</v>
      </c>
      <c r="J42" s="199"/>
      <c r="K42" s="207"/>
      <c r="L42" s="208"/>
      <c r="M42" s="208"/>
      <c r="N42" s="208"/>
      <c r="O42" s="208"/>
      <c r="P42" s="208"/>
      <c r="Q42" s="208"/>
      <c r="R42" s="208"/>
      <c r="S42" s="209"/>
    </row>
    <row r="43" spans="2:19" ht="15.75" customHeight="1">
      <c r="B43" s="66" t="s">
        <v>36</v>
      </c>
      <c r="C43" s="67" t="s">
        <v>86</v>
      </c>
      <c r="D43" s="68"/>
      <c r="E43" s="68"/>
      <c r="F43" s="68"/>
      <c r="G43" s="68"/>
      <c r="H43" s="69"/>
      <c r="I43" s="70"/>
      <c r="J43" s="71">
        <f>I43*50</f>
        <v>0</v>
      </c>
      <c r="K43" s="72"/>
      <c r="L43" s="73"/>
      <c r="M43" s="210" t="s">
        <v>103</v>
      </c>
      <c r="N43" s="210"/>
      <c r="O43" s="210"/>
      <c r="P43" s="74"/>
      <c r="Q43" s="210" t="s">
        <v>103</v>
      </c>
      <c r="R43" s="210"/>
      <c r="S43" s="210"/>
    </row>
    <row r="44" spans="2:19" ht="15.75" customHeight="1" thickBot="1">
      <c r="B44" s="15" t="s">
        <v>43</v>
      </c>
      <c r="C44" s="75" t="s">
        <v>89</v>
      </c>
      <c r="D44" s="76"/>
      <c r="E44" s="76"/>
      <c r="F44" s="76"/>
      <c r="G44" s="76"/>
      <c r="H44" s="77"/>
      <c r="I44" s="78"/>
      <c r="J44" s="17">
        <f>I44*15</f>
        <v>0</v>
      </c>
      <c r="K44" s="79"/>
      <c r="L44" s="195" t="s">
        <v>79</v>
      </c>
      <c r="M44" s="195"/>
      <c r="N44" s="156" t="s">
        <v>103</v>
      </c>
      <c r="O44" s="156"/>
      <c r="P44" s="196" t="s">
        <v>126</v>
      </c>
      <c r="Q44" s="197"/>
      <c r="R44" s="156" t="s">
        <v>103</v>
      </c>
      <c r="S44" s="156"/>
    </row>
    <row r="45" spans="10:19" ht="9.75" customHeight="1">
      <c r="J45" s="3"/>
      <c r="K45" s="81"/>
      <c r="L45" s="82"/>
      <c r="M45" s="79"/>
      <c r="N45" s="79"/>
      <c r="O45" s="79"/>
      <c r="P45" s="79"/>
      <c r="Q45" s="83"/>
      <c r="R45" s="84"/>
      <c r="S45" s="84"/>
    </row>
    <row r="46" spans="2:12" ht="21.75" customHeight="1" thickBot="1">
      <c r="B46" s="85" t="s">
        <v>68</v>
      </c>
      <c r="C46" s="211"/>
      <c r="D46" s="211"/>
      <c r="E46" s="211"/>
      <c r="F46" s="211"/>
      <c r="G46" s="211"/>
      <c r="H46" s="211"/>
      <c r="I46" s="211"/>
      <c r="J46" s="85" t="s">
        <v>65</v>
      </c>
      <c r="K46" s="85"/>
      <c r="L46" s="82" t="s">
        <v>75</v>
      </c>
    </row>
    <row r="47" spans="2:19" ht="21.75" customHeight="1" thickBot="1">
      <c r="B47" s="86" t="s">
        <v>50</v>
      </c>
      <c r="C47" s="200"/>
      <c r="D47" s="200"/>
      <c r="E47" s="200"/>
      <c r="F47" s="200"/>
      <c r="G47" s="200"/>
      <c r="H47" s="200"/>
      <c r="I47" s="200"/>
      <c r="J47" s="200"/>
      <c r="K47" s="200"/>
      <c r="L47" s="87"/>
      <c r="M47" s="88" t="s">
        <v>103</v>
      </c>
      <c r="N47" s="87" t="s">
        <v>67</v>
      </c>
      <c r="O47" s="87"/>
      <c r="P47" s="89"/>
      <c r="Q47" s="89"/>
      <c r="R47" s="157">
        <f>I24+I42+J43+J44+SUM(S5:S12)+SUM(S15:S33)</f>
        <v>0</v>
      </c>
      <c r="S47" s="158"/>
    </row>
    <row r="48" spans="2:19" ht="21.75" customHeight="1" thickBot="1">
      <c r="B48" s="86" t="s">
        <v>51</v>
      </c>
      <c r="C48" s="200"/>
      <c r="D48" s="200"/>
      <c r="E48" s="200"/>
      <c r="F48" s="200"/>
      <c r="G48" s="200"/>
      <c r="H48" s="200"/>
      <c r="I48" s="200"/>
      <c r="J48" s="200"/>
      <c r="K48" s="200"/>
      <c r="L48" s="90"/>
      <c r="M48" s="91" t="s">
        <v>103</v>
      </c>
      <c r="N48" s="92" t="s">
        <v>103</v>
      </c>
      <c r="O48" s="92"/>
      <c r="P48" s="89"/>
      <c r="Q48" s="93" t="s">
        <v>102</v>
      </c>
      <c r="R48" s="159"/>
      <c r="S48" s="158"/>
    </row>
    <row r="49" spans="2:19" ht="21.75" customHeight="1" thickBot="1">
      <c r="B49" s="86" t="s">
        <v>52</v>
      </c>
      <c r="C49" s="200"/>
      <c r="D49" s="200"/>
      <c r="E49" s="200"/>
      <c r="F49" s="200"/>
      <c r="G49" s="200"/>
      <c r="H49" s="86" t="s">
        <v>78</v>
      </c>
      <c r="I49" s="200"/>
      <c r="J49" s="200"/>
      <c r="K49" s="200"/>
      <c r="L49" s="94"/>
      <c r="M49" s="95" t="s">
        <v>111</v>
      </c>
      <c r="N49" s="96" t="s">
        <v>103</v>
      </c>
      <c r="O49" s="96"/>
      <c r="P49" s="97"/>
      <c r="Q49" s="97" t="s">
        <v>73</v>
      </c>
      <c r="R49" s="160"/>
      <c r="S49" s="161"/>
    </row>
    <row r="50" spans="2:19" ht="21.75" customHeight="1" thickBot="1">
      <c r="B50" s="86" t="s">
        <v>53</v>
      </c>
      <c r="C50" s="135"/>
      <c r="D50" s="135"/>
      <c r="E50" s="135"/>
      <c r="F50" s="98" t="s">
        <v>54</v>
      </c>
      <c r="G50" s="135"/>
      <c r="H50" s="135"/>
      <c r="I50" s="98" t="s">
        <v>96</v>
      </c>
      <c r="J50" s="136"/>
      <c r="K50" s="136"/>
      <c r="L50" s="136"/>
      <c r="M50" s="136"/>
      <c r="N50" s="136"/>
      <c r="O50" s="90"/>
      <c r="P50" s="154" t="s">
        <v>69</v>
      </c>
      <c r="Q50" s="155"/>
      <c r="R50" s="152">
        <f>SUM(R47:S49)</f>
        <v>0</v>
      </c>
      <c r="S50" s="153"/>
    </row>
    <row r="51" ht="4.5" customHeight="1"/>
    <row r="52" ht="10.5" customHeight="1"/>
  </sheetData>
  <sheetProtection/>
  <mergeCells count="89">
    <mergeCell ref="B23:H23"/>
    <mergeCell ref="I23:J23"/>
    <mergeCell ref="I22:J22"/>
    <mergeCell ref="B24:H24"/>
    <mergeCell ref="G32:I32"/>
    <mergeCell ref="C27:F27"/>
    <mergeCell ref="I42:J42"/>
    <mergeCell ref="I49:K49"/>
    <mergeCell ref="C48:K48"/>
    <mergeCell ref="C49:G49"/>
    <mergeCell ref="K38:S42"/>
    <mergeCell ref="M43:O43"/>
    <mergeCell ref="Q43:S43"/>
    <mergeCell ref="C46:I46"/>
    <mergeCell ref="C47:K47"/>
    <mergeCell ref="K37:S37"/>
    <mergeCell ref="K36:S36"/>
    <mergeCell ref="L44:M44"/>
    <mergeCell ref="N44:O44"/>
    <mergeCell ref="P44:Q44"/>
    <mergeCell ref="L9:Q9"/>
    <mergeCell ref="C30:F30"/>
    <mergeCell ref="C28:F28"/>
    <mergeCell ref="G15:I15"/>
    <mergeCell ref="G17:I17"/>
    <mergeCell ref="G18:I18"/>
    <mergeCell ref="G19:I19"/>
    <mergeCell ref="G20:I20"/>
    <mergeCell ref="G16:I16"/>
    <mergeCell ref="G21:I21"/>
    <mergeCell ref="C21:F21"/>
    <mergeCell ref="C20:F20"/>
    <mergeCell ref="C19:F19"/>
    <mergeCell ref="B25:J25"/>
    <mergeCell ref="C26:I26"/>
    <mergeCell ref="B22:H22"/>
    <mergeCell ref="G6:I6"/>
    <mergeCell ref="C15:F15"/>
    <mergeCell ref="C14:F14"/>
    <mergeCell ref="C13:F13"/>
    <mergeCell ref="C12:F12"/>
    <mergeCell ref="C11:F11"/>
    <mergeCell ref="C10:F10"/>
    <mergeCell ref="C9:F9"/>
    <mergeCell ref="C8:F8"/>
    <mergeCell ref="C7:F7"/>
    <mergeCell ref="C6:F6"/>
    <mergeCell ref="B1:S1"/>
    <mergeCell ref="B2:S2"/>
    <mergeCell ref="B3:S3"/>
    <mergeCell ref="B4:J4"/>
    <mergeCell ref="K4:S4"/>
    <mergeCell ref="C5:F5"/>
    <mergeCell ref="R50:S50"/>
    <mergeCell ref="P50:Q50"/>
    <mergeCell ref="R44:S44"/>
    <mergeCell ref="R47:S47"/>
    <mergeCell ref="R48:S48"/>
    <mergeCell ref="R49:S49"/>
    <mergeCell ref="G27:I27"/>
    <mergeCell ref="C35:I35"/>
    <mergeCell ref="C36:I36"/>
    <mergeCell ref="I40:J40"/>
    <mergeCell ref="I41:J41"/>
    <mergeCell ref="C37:I37"/>
    <mergeCell ref="C39:I39"/>
    <mergeCell ref="C38:I38"/>
    <mergeCell ref="C34:I34"/>
    <mergeCell ref="C50:E50"/>
    <mergeCell ref="G50:H50"/>
    <mergeCell ref="J50:N50"/>
    <mergeCell ref="G7:I7"/>
    <mergeCell ref="C29:F29"/>
    <mergeCell ref="K35:S35"/>
    <mergeCell ref="C33:I33"/>
    <mergeCell ref="G8:I8"/>
    <mergeCell ref="I24:J24"/>
    <mergeCell ref="C18:F18"/>
    <mergeCell ref="C17:F17"/>
    <mergeCell ref="C16:F16"/>
    <mergeCell ref="L8:Q8"/>
    <mergeCell ref="L7:Q7"/>
    <mergeCell ref="L10:Q10"/>
    <mergeCell ref="K34:S34"/>
    <mergeCell ref="K13:S13"/>
    <mergeCell ref="L11:Q11"/>
    <mergeCell ref="L12:Q12"/>
    <mergeCell ref="P25:Q25"/>
    <mergeCell ref="P26:Q26"/>
  </mergeCells>
  <printOptions horizontalCentered="1" verticalCentered="1"/>
  <pageMargins left="0" right="0" top="0.25" bottom="0.25" header="0" footer="0"/>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Loyola College Ice Hockey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Wm. Brzoska, V.P.</dc:creator>
  <cp:keywords/>
  <dc:description>PITAG password</dc:description>
  <cp:lastModifiedBy>PTS</cp:lastModifiedBy>
  <cp:lastPrinted>2018-01-30T04:16:56Z</cp:lastPrinted>
  <dcterms:created xsi:type="dcterms:W3CDTF">1998-12-20T07:14:29Z</dcterms:created>
  <dcterms:modified xsi:type="dcterms:W3CDTF">2018-02-05T07:00:00Z</dcterms:modified>
  <cp:category/>
  <cp:version/>
  <cp:contentType/>
  <cp:contentStatus/>
</cp:coreProperties>
</file>